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filterPrivacy="1"/>
  <xr:revisionPtr revIDLastSave="0" documentId="13_ncr:1_{6D7A28FA-4214-47C2-A9B6-EDAD34199265}" xr6:coauthVersionLast="47" xr6:coauthVersionMax="47" xr10:uidLastSave="{00000000-0000-0000-0000-000000000000}"/>
  <bookViews>
    <workbookView xWindow="1560" yWindow="670" windowWidth="16650" windowHeight="9650" activeTab="1" xr2:uid="{00000000-000D-0000-FFFF-FFFF00000000}"/>
  </bookViews>
  <sheets>
    <sheet name="キューシート計算用" sheetId="2" r:id="rId1"/>
    <sheet name="キューシート公開用" sheetId="4" r:id="rId2"/>
    <sheet name="コマ図" sheetId="1" r:id="rId3"/>
    <sheet name="Sheet3" sheetId="3" r:id="rId4"/>
  </sheets>
  <definedNames>
    <definedName name="_xlnm._FilterDatabase" localSheetId="0" hidden="1">キューシート計算用!$A$3:$N$202</definedName>
    <definedName name="_xlnm.Print_Area" localSheetId="0">キューシート計算用!$A$1:$N$202</definedName>
    <definedName name="_xlnm.Print_Area" localSheetId="1">キューシート公開用!$A$1:$N$159</definedName>
    <definedName name="_xlnm.Print_Area" localSheetId="2">コマ図!$A$1:$BK$67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5" i="4" l="1"/>
  <c r="M95" i="4"/>
  <c r="L95" i="4"/>
  <c r="K95" i="4"/>
  <c r="J95" i="4"/>
  <c r="I95" i="4"/>
  <c r="H95" i="4"/>
  <c r="G95" i="4"/>
  <c r="F95" i="4"/>
  <c r="E95" i="4"/>
  <c r="D95" i="4"/>
  <c r="C95" i="4"/>
  <c r="B95" i="4"/>
  <c r="A95" i="4"/>
  <c r="N94" i="4"/>
  <c r="M94" i="4"/>
  <c r="L94" i="4"/>
  <c r="K94" i="4"/>
  <c r="J94" i="4"/>
  <c r="I94" i="4"/>
  <c r="H94" i="4"/>
  <c r="G94" i="4"/>
  <c r="F94" i="4"/>
  <c r="E94" i="4"/>
  <c r="D94" i="4"/>
  <c r="C94" i="4"/>
  <c r="B94" i="4"/>
  <c r="A94" i="4"/>
  <c r="N93" i="4"/>
  <c r="M93" i="4"/>
  <c r="L93" i="4"/>
  <c r="K93" i="4"/>
  <c r="J93" i="4"/>
  <c r="I93" i="4"/>
  <c r="H93" i="4"/>
  <c r="G93" i="4"/>
  <c r="F93" i="4"/>
  <c r="E93" i="4"/>
  <c r="D93" i="4"/>
  <c r="C93" i="4"/>
  <c r="B93" i="4"/>
  <c r="A93" i="4"/>
  <c r="N92" i="4"/>
  <c r="M92" i="4"/>
  <c r="L92" i="4"/>
  <c r="K92" i="4"/>
  <c r="J92" i="4"/>
  <c r="I92" i="4"/>
  <c r="H92" i="4"/>
  <c r="G92" i="4"/>
  <c r="F92" i="4"/>
  <c r="E92" i="4"/>
  <c r="D92" i="4"/>
  <c r="C92" i="4"/>
  <c r="B92" i="4"/>
  <c r="A92" i="4"/>
  <c r="N91" i="4"/>
  <c r="M91" i="4"/>
  <c r="L91" i="4"/>
  <c r="K91" i="4"/>
  <c r="J91" i="4"/>
  <c r="I91" i="4"/>
  <c r="H91" i="4"/>
  <c r="G91" i="4"/>
  <c r="F91" i="4"/>
  <c r="E91" i="4"/>
  <c r="D91" i="4"/>
  <c r="C91" i="4"/>
  <c r="B91" i="4"/>
  <c r="A91" i="4"/>
  <c r="N90" i="4"/>
  <c r="M90" i="4"/>
  <c r="L90" i="4"/>
  <c r="K90" i="4"/>
  <c r="J90" i="4"/>
  <c r="I90" i="4"/>
  <c r="H90" i="4"/>
  <c r="G90" i="4"/>
  <c r="F90" i="4"/>
  <c r="E90" i="4"/>
  <c r="D90" i="4"/>
  <c r="C90" i="4"/>
  <c r="B90" i="4"/>
  <c r="A90" i="4"/>
  <c r="N89" i="4"/>
  <c r="M89" i="4"/>
  <c r="L89" i="4"/>
  <c r="K89" i="4"/>
  <c r="J89" i="4"/>
  <c r="I89" i="4"/>
  <c r="H89" i="4"/>
  <c r="G89" i="4"/>
  <c r="F89" i="4"/>
  <c r="E89" i="4"/>
  <c r="D89" i="4"/>
  <c r="C89" i="4"/>
  <c r="B89" i="4"/>
  <c r="A89" i="4"/>
  <c r="N88" i="4"/>
  <c r="M88" i="4"/>
  <c r="L88" i="4"/>
  <c r="K88" i="4"/>
  <c r="J88" i="4"/>
  <c r="I88" i="4"/>
  <c r="H88" i="4"/>
  <c r="G88" i="4"/>
  <c r="F88" i="4"/>
  <c r="E88" i="4"/>
  <c r="D88" i="4"/>
  <c r="C88" i="4"/>
  <c r="B88" i="4"/>
  <c r="A88" i="4"/>
  <c r="N87" i="4"/>
  <c r="M87" i="4"/>
  <c r="L87" i="4"/>
  <c r="K87" i="4"/>
  <c r="J87" i="4"/>
  <c r="I87" i="4"/>
  <c r="H87" i="4"/>
  <c r="G87" i="4"/>
  <c r="F87" i="4"/>
  <c r="E87" i="4"/>
  <c r="D87" i="4"/>
  <c r="C87" i="4"/>
  <c r="B87" i="4"/>
  <c r="A87" i="4"/>
  <c r="N86" i="4"/>
  <c r="M86" i="4"/>
  <c r="L86" i="4"/>
  <c r="K86" i="4"/>
  <c r="J86" i="4"/>
  <c r="I86" i="4"/>
  <c r="H86" i="4"/>
  <c r="G86" i="4"/>
  <c r="F86" i="4"/>
  <c r="E86" i="4"/>
  <c r="D86" i="4"/>
  <c r="C86" i="4"/>
  <c r="B86" i="4"/>
  <c r="A86" i="4"/>
  <c r="N85" i="4"/>
  <c r="M85" i="4"/>
  <c r="L85" i="4"/>
  <c r="K85" i="4"/>
  <c r="J85" i="4"/>
  <c r="I85" i="4"/>
  <c r="H85" i="4"/>
  <c r="G85" i="4"/>
  <c r="F85" i="4"/>
  <c r="E85" i="4"/>
  <c r="D85" i="4"/>
  <c r="C85" i="4"/>
  <c r="B85" i="4"/>
  <c r="A85" i="4"/>
  <c r="N84" i="4"/>
  <c r="M84" i="4"/>
  <c r="L84" i="4"/>
  <c r="K84" i="4"/>
  <c r="J84" i="4"/>
  <c r="I84" i="4"/>
  <c r="H84" i="4"/>
  <c r="G84" i="4"/>
  <c r="F84" i="4"/>
  <c r="E84" i="4"/>
  <c r="D84" i="4"/>
  <c r="C84" i="4"/>
  <c r="B84" i="4"/>
  <c r="A84" i="4"/>
  <c r="N83" i="4"/>
  <c r="M83" i="4"/>
  <c r="L83" i="4"/>
  <c r="K83" i="4"/>
  <c r="J83" i="4"/>
  <c r="I83" i="4"/>
  <c r="H83" i="4"/>
  <c r="G83" i="4"/>
  <c r="F83" i="4"/>
  <c r="E83" i="4"/>
  <c r="D83" i="4"/>
  <c r="C83" i="4"/>
  <c r="B83" i="4"/>
  <c r="A83" i="4"/>
  <c r="N82" i="4"/>
  <c r="M82" i="4"/>
  <c r="L82" i="4"/>
  <c r="K82" i="4"/>
  <c r="J82" i="4"/>
  <c r="I82" i="4"/>
  <c r="H82" i="4"/>
  <c r="G82" i="4"/>
  <c r="F82" i="4"/>
  <c r="E82" i="4"/>
  <c r="D82" i="4"/>
  <c r="C82" i="4"/>
  <c r="B82" i="4"/>
  <c r="A82" i="4"/>
  <c r="N81" i="4"/>
  <c r="M81" i="4"/>
  <c r="L81" i="4"/>
  <c r="K81" i="4"/>
  <c r="J81" i="4"/>
  <c r="I81" i="4"/>
  <c r="H81" i="4"/>
  <c r="G81" i="4"/>
  <c r="F81" i="4"/>
  <c r="E81" i="4"/>
  <c r="D81" i="4"/>
  <c r="C81" i="4"/>
  <c r="B81" i="4"/>
  <c r="A81" i="4"/>
  <c r="N80" i="4"/>
  <c r="M80" i="4"/>
  <c r="L80" i="4"/>
  <c r="K80" i="4"/>
  <c r="J80" i="4"/>
  <c r="I80" i="4"/>
  <c r="H80" i="4"/>
  <c r="G80" i="4"/>
  <c r="F80" i="4"/>
  <c r="E80" i="4"/>
  <c r="D80" i="4"/>
  <c r="C80" i="4"/>
  <c r="B80" i="4"/>
  <c r="A80" i="4"/>
  <c r="N79" i="4"/>
  <c r="M79" i="4"/>
  <c r="L79" i="4"/>
  <c r="K79" i="4"/>
  <c r="J79" i="4"/>
  <c r="I79" i="4"/>
  <c r="H79" i="4"/>
  <c r="G79" i="4"/>
  <c r="F79" i="4"/>
  <c r="E79" i="4"/>
  <c r="D79" i="4"/>
  <c r="C79" i="4"/>
  <c r="B79" i="4"/>
  <c r="A79" i="4"/>
  <c r="N78" i="4"/>
  <c r="M78" i="4"/>
  <c r="L78" i="4"/>
  <c r="K78" i="4"/>
  <c r="J78" i="4"/>
  <c r="I78" i="4"/>
  <c r="H78" i="4"/>
  <c r="G78" i="4"/>
  <c r="F78" i="4"/>
  <c r="E78" i="4"/>
  <c r="D78" i="4"/>
  <c r="C78" i="4"/>
  <c r="B78" i="4"/>
  <c r="A78" i="4"/>
  <c r="N77" i="4"/>
  <c r="M77" i="4"/>
  <c r="L77" i="4"/>
  <c r="K77" i="4"/>
  <c r="J77" i="4"/>
  <c r="I77" i="4"/>
  <c r="H77" i="4"/>
  <c r="G77" i="4"/>
  <c r="F77" i="4"/>
  <c r="E77" i="4"/>
  <c r="D77" i="4"/>
  <c r="C77" i="4"/>
  <c r="B77" i="4"/>
  <c r="A77" i="4"/>
  <c r="N76" i="4"/>
  <c r="M76" i="4"/>
  <c r="L76" i="4"/>
  <c r="K76" i="4"/>
  <c r="J76" i="4"/>
  <c r="I76" i="4"/>
  <c r="H76" i="4"/>
  <c r="G76" i="4"/>
  <c r="F76" i="4"/>
  <c r="E76" i="4"/>
  <c r="D76" i="4"/>
  <c r="C76" i="4"/>
  <c r="B76" i="4"/>
  <c r="A76" i="4"/>
  <c r="N75" i="4"/>
  <c r="M75" i="4"/>
  <c r="L75" i="4"/>
  <c r="K75" i="4"/>
  <c r="J75" i="4"/>
  <c r="I75" i="4"/>
  <c r="H75" i="4"/>
  <c r="G75" i="4"/>
  <c r="F75" i="4"/>
  <c r="E75" i="4"/>
  <c r="D75" i="4"/>
  <c r="C75" i="4"/>
  <c r="B75" i="4"/>
  <c r="A75" i="4"/>
  <c r="N74" i="4"/>
  <c r="M74" i="4"/>
  <c r="L74" i="4"/>
  <c r="K74" i="4"/>
  <c r="J74" i="4"/>
  <c r="I74" i="4"/>
  <c r="H74" i="4"/>
  <c r="G74" i="4"/>
  <c r="F74" i="4"/>
  <c r="E74" i="4"/>
  <c r="D74" i="4"/>
  <c r="C74" i="4"/>
  <c r="B74" i="4"/>
  <c r="A74" i="4"/>
  <c r="N73" i="4"/>
  <c r="M73" i="4"/>
  <c r="L73" i="4"/>
  <c r="K73" i="4"/>
  <c r="J73" i="4"/>
  <c r="I73" i="4"/>
  <c r="H73" i="4"/>
  <c r="G73" i="4"/>
  <c r="F73" i="4"/>
  <c r="E73" i="4"/>
  <c r="D73" i="4"/>
  <c r="C73" i="4"/>
  <c r="B73" i="4"/>
  <c r="A73" i="4"/>
  <c r="N72" i="4"/>
  <c r="M72" i="4"/>
  <c r="L72" i="4"/>
  <c r="K72" i="4"/>
  <c r="J72" i="4"/>
  <c r="I72" i="4"/>
  <c r="H72" i="4"/>
  <c r="G72" i="4"/>
  <c r="F72" i="4"/>
  <c r="E72" i="4"/>
  <c r="D72" i="4"/>
  <c r="C72" i="4"/>
  <c r="B72" i="4"/>
  <c r="A72" i="4"/>
  <c r="N71" i="4"/>
  <c r="M71" i="4"/>
  <c r="L71" i="4"/>
  <c r="K71" i="4"/>
  <c r="J71" i="4"/>
  <c r="I71" i="4"/>
  <c r="H71" i="4"/>
  <c r="G71" i="4"/>
  <c r="F71" i="4"/>
  <c r="E71" i="4"/>
  <c r="D71" i="4"/>
  <c r="C71" i="4"/>
  <c r="B71" i="4"/>
  <c r="A71" i="4"/>
  <c r="N70" i="4"/>
  <c r="M70" i="4"/>
  <c r="L70" i="4"/>
  <c r="K70" i="4"/>
  <c r="J70" i="4"/>
  <c r="I70" i="4"/>
  <c r="H70" i="4"/>
  <c r="G70" i="4"/>
  <c r="F70" i="4"/>
  <c r="E70" i="4"/>
  <c r="D70" i="4"/>
  <c r="C70" i="4"/>
  <c r="B70" i="4"/>
  <c r="A70" i="4"/>
  <c r="N69" i="4"/>
  <c r="M69" i="4"/>
  <c r="L69" i="4"/>
  <c r="K69" i="4"/>
  <c r="J69" i="4"/>
  <c r="I69" i="4"/>
  <c r="H69" i="4"/>
  <c r="G69" i="4"/>
  <c r="F69" i="4"/>
  <c r="E69" i="4"/>
  <c r="D69" i="4"/>
  <c r="C69" i="4"/>
  <c r="B69" i="4"/>
  <c r="A69" i="4"/>
  <c r="N68" i="4"/>
  <c r="M68" i="4"/>
  <c r="L68" i="4"/>
  <c r="K68" i="4"/>
  <c r="J68" i="4"/>
  <c r="I68" i="4"/>
  <c r="H68" i="4"/>
  <c r="G68" i="4"/>
  <c r="F68" i="4"/>
  <c r="E68" i="4"/>
  <c r="D68" i="4"/>
  <c r="C68" i="4"/>
  <c r="B68" i="4"/>
  <c r="A68" i="4"/>
  <c r="N67" i="4"/>
  <c r="M67" i="4"/>
  <c r="L67" i="4"/>
  <c r="K67" i="4"/>
  <c r="J67" i="4"/>
  <c r="I67" i="4"/>
  <c r="H67" i="4"/>
  <c r="G67" i="4"/>
  <c r="F67" i="4"/>
  <c r="E67" i="4"/>
  <c r="D67" i="4"/>
  <c r="C67" i="4"/>
  <c r="B67" i="4"/>
  <c r="A67" i="4"/>
  <c r="N66" i="4"/>
  <c r="M66" i="4"/>
  <c r="L66" i="4"/>
  <c r="K66" i="4"/>
  <c r="J66" i="4"/>
  <c r="I66" i="4"/>
  <c r="H66" i="4"/>
  <c r="G66" i="4"/>
  <c r="F66" i="4"/>
  <c r="E66" i="4"/>
  <c r="D66" i="4"/>
  <c r="C66" i="4"/>
  <c r="B66" i="4"/>
  <c r="A66" i="4"/>
  <c r="N65" i="4"/>
  <c r="M65" i="4"/>
  <c r="L65" i="4"/>
  <c r="K65" i="4"/>
  <c r="J65" i="4"/>
  <c r="I65" i="4"/>
  <c r="H65" i="4"/>
  <c r="G65" i="4"/>
  <c r="F65" i="4"/>
  <c r="E65" i="4"/>
  <c r="D65" i="4"/>
  <c r="C65" i="4"/>
  <c r="B65" i="4"/>
  <c r="A65" i="4"/>
  <c r="N64" i="4"/>
  <c r="M64" i="4"/>
  <c r="L64" i="4"/>
  <c r="K64" i="4"/>
  <c r="J64" i="4"/>
  <c r="I64" i="4"/>
  <c r="H64" i="4"/>
  <c r="G64" i="4"/>
  <c r="F64" i="4"/>
  <c r="E64" i="4"/>
  <c r="D64" i="4"/>
  <c r="C64" i="4"/>
  <c r="B64" i="4"/>
  <c r="A64" i="4"/>
  <c r="N63" i="4"/>
  <c r="M63" i="4"/>
  <c r="L63" i="4"/>
  <c r="K63" i="4"/>
  <c r="J63" i="4"/>
  <c r="I63" i="4"/>
  <c r="H63" i="4"/>
  <c r="G63" i="4"/>
  <c r="F63" i="4"/>
  <c r="E63" i="4"/>
  <c r="D63" i="4"/>
  <c r="C63" i="4"/>
  <c r="B63" i="4"/>
  <c r="A63" i="4"/>
  <c r="N62" i="4"/>
  <c r="M62" i="4"/>
  <c r="L62" i="4"/>
  <c r="K62" i="4"/>
  <c r="J62" i="4"/>
  <c r="I62" i="4"/>
  <c r="H62" i="4"/>
  <c r="G62" i="4"/>
  <c r="F62" i="4"/>
  <c r="E62" i="4"/>
  <c r="D62" i="4"/>
  <c r="C62" i="4"/>
  <c r="B62" i="4"/>
  <c r="A62" i="4"/>
  <c r="N61" i="4"/>
  <c r="M61" i="4"/>
  <c r="L61" i="4"/>
  <c r="K61" i="4"/>
  <c r="J61" i="4"/>
  <c r="I61" i="4"/>
  <c r="H61" i="4"/>
  <c r="G61" i="4"/>
  <c r="F61" i="4"/>
  <c r="E61" i="4"/>
  <c r="D61" i="4"/>
  <c r="C61" i="4"/>
  <c r="B61" i="4"/>
  <c r="A61" i="4"/>
  <c r="N60" i="4"/>
  <c r="M60" i="4"/>
  <c r="L60" i="4"/>
  <c r="K60" i="4"/>
  <c r="J60" i="4"/>
  <c r="I60" i="4"/>
  <c r="H60" i="4"/>
  <c r="G60" i="4"/>
  <c r="F60" i="4"/>
  <c r="E60" i="4"/>
  <c r="D60" i="4"/>
  <c r="C60" i="4"/>
  <c r="B60" i="4"/>
  <c r="A60" i="4"/>
  <c r="N59" i="4"/>
  <c r="M59" i="4"/>
  <c r="L59" i="4"/>
  <c r="K59" i="4"/>
  <c r="J59" i="4"/>
  <c r="I59" i="4"/>
  <c r="H59" i="4"/>
  <c r="G59" i="4"/>
  <c r="F59" i="4"/>
  <c r="E59" i="4"/>
  <c r="D59" i="4"/>
  <c r="C59" i="4"/>
  <c r="B59" i="4"/>
  <c r="A59" i="4"/>
  <c r="N58" i="4"/>
  <c r="M58" i="4"/>
  <c r="L58" i="4"/>
  <c r="K58" i="4"/>
  <c r="J58" i="4"/>
  <c r="I58" i="4"/>
  <c r="H58" i="4"/>
  <c r="G58" i="4"/>
  <c r="F58" i="4"/>
  <c r="E58" i="4"/>
  <c r="D58" i="4"/>
  <c r="C58" i="4"/>
  <c r="B58" i="4"/>
  <c r="A58" i="4"/>
  <c r="N57" i="4"/>
  <c r="M57" i="4"/>
  <c r="L57" i="4"/>
  <c r="K57" i="4"/>
  <c r="J57" i="4"/>
  <c r="I57" i="4"/>
  <c r="H57" i="4"/>
  <c r="G57" i="4"/>
  <c r="F57" i="4"/>
  <c r="E57" i="4"/>
  <c r="D57" i="4"/>
  <c r="C57" i="4"/>
  <c r="B57" i="4"/>
  <c r="A57" i="4"/>
  <c r="N56" i="4"/>
  <c r="M56" i="4"/>
  <c r="L56" i="4"/>
  <c r="K56" i="4"/>
  <c r="J56" i="4"/>
  <c r="I56" i="4"/>
  <c r="H56" i="4"/>
  <c r="G56" i="4"/>
  <c r="F56" i="4"/>
  <c r="E56" i="4"/>
  <c r="D56" i="4"/>
  <c r="C56" i="4"/>
  <c r="B56" i="4"/>
  <c r="A56" i="4"/>
  <c r="N55" i="4"/>
  <c r="M55" i="4"/>
  <c r="L55" i="4"/>
  <c r="K55" i="4"/>
  <c r="J55" i="4"/>
  <c r="I55" i="4"/>
  <c r="H55" i="4"/>
  <c r="G55" i="4"/>
  <c r="F55" i="4"/>
  <c r="E55" i="4"/>
  <c r="D55" i="4"/>
  <c r="C55" i="4"/>
  <c r="B55" i="4"/>
  <c r="A55" i="4"/>
  <c r="N54" i="4"/>
  <c r="M54" i="4"/>
  <c r="L54" i="4"/>
  <c r="K54" i="4"/>
  <c r="J54" i="4"/>
  <c r="I54" i="4"/>
  <c r="H54" i="4"/>
  <c r="G54" i="4"/>
  <c r="F54" i="4"/>
  <c r="E54" i="4"/>
  <c r="D54" i="4"/>
  <c r="C54" i="4"/>
  <c r="B54" i="4"/>
  <c r="A54" i="4"/>
  <c r="N53" i="4"/>
  <c r="M53" i="4"/>
  <c r="L53" i="4"/>
  <c r="K53" i="4"/>
  <c r="J53" i="4"/>
  <c r="I53" i="4"/>
  <c r="H53" i="4"/>
  <c r="G53" i="4"/>
  <c r="F53" i="4"/>
  <c r="E53" i="4"/>
  <c r="D53" i="4"/>
  <c r="C53" i="4"/>
  <c r="B53" i="4"/>
  <c r="A53" i="4"/>
  <c r="N52" i="4"/>
  <c r="M52" i="4"/>
  <c r="L52" i="4"/>
  <c r="K52" i="4"/>
  <c r="J52" i="4"/>
  <c r="I52" i="4"/>
  <c r="H52" i="4"/>
  <c r="G52" i="4"/>
  <c r="F52" i="4"/>
  <c r="E52" i="4"/>
  <c r="D52" i="4"/>
  <c r="C52" i="4"/>
  <c r="B52" i="4"/>
  <c r="A52" i="4"/>
  <c r="N51" i="4"/>
  <c r="M51" i="4"/>
  <c r="L51" i="4"/>
  <c r="K51" i="4"/>
  <c r="J51" i="4"/>
  <c r="I51" i="4"/>
  <c r="H51" i="4"/>
  <c r="G51" i="4"/>
  <c r="F51" i="4"/>
  <c r="E51" i="4"/>
  <c r="D51" i="4"/>
  <c r="C51" i="4"/>
  <c r="B51" i="4"/>
  <c r="A51" i="4"/>
  <c r="N50" i="4"/>
  <c r="M50" i="4"/>
  <c r="L50" i="4"/>
  <c r="K50" i="4"/>
  <c r="J50" i="4"/>
  <c r="I50" i="4"/>
  <c r="H50" i="4"/>
  <c r="G50" i="4"/>
  <c r="F50" i="4"/>
  <c r="E50" i="4"/>
  <c r="D50" i="4"/>
  <c r="C50" i="4"/>
  <c r="B50" i="4"/>
  <c r="A50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49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48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47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46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45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44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43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42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41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40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39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38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37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36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35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34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33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32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31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30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29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28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27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26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25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24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23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22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21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20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19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18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17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16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15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14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13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12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11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10" i="4"/>
  <c r="N9" i="4"/>
  <c r="M9" i="4"/>
  <c r="L9" i="4"/>
  <c r="K9" i="4"/>
  <c r="J9" i="4"/>
  <c r="I9" i="4"/>
  <c r="H9" i="4"/>
  <c r="G9" i="4"/>
  <c r="F9" i="4"/>
  <c r="E9" i="4"/>
  <c r="D9" i="4"/>
  <c r="C9" i="4"/>
  <c r="B9" i="4"/>
  <c r="A9" i="4"/>
  <c r="N8" i="4"/>
  <c r="M8" i="4"/>
  <c r="L8" i="4"/>
  <c r="K8" i="4"/>
  <c r="J8" i="4"/>
  <c r="I8" i="4"/>
  <c r="H8" i="4"/>
  <c r="G8" i="4"/>
  <c r="F8" i="4"/>
  <c r="E8" i="4"/>
  <c r="D8" i="4"/>
  <c r="C8" i="4"/>
  <c r="B8" i="4"/>
  <c r="A8" i="4"/>
  <c r="N7" i="4"/>
  <c r="M7" i="4"/>
  <c r="L7" i="4"/>
  <c r="K7" i="4"/>
  <c r="J7" i="4"/>
  <c r="I7" i="4"/>
  <c r="H7" i="4"/>
  <c r="G7" i="4"/>
  <c r="F7" i="4"/>
  <c r="E7" i="4"/>
  <c r="D7" i="4"/>
  <c r="C7" i="4"/>
  <c r="B7" i="4"/>
  <c r="A7" i="4"/>
  <c r="N6" i="4"/>
  <c r="M6" i="4"/>
  <c r="L6" i="4"/>
  <c r="K6" i="4"/>
  <c r="J6" i="4"/>
  <c r="I6" i="4"/>
  <c r="H6" i="4"/>
  <c r="G6" i="4"/>
  <c r="F6" i="4"/>
  <c r="E6" i="4"/>
  <c r="D6" i="4"/>
  <c r="C6" i="4"/>
  <c r="B6" i="4"/>
  <c r="A6" i="4"/>
  <c r="C81" i="2"/>
  <c r="C80" i="2"/>
  <c r="D80" i="2" s="1"/>
  <c r="D81" i="2" s="1"/>
  <c r="C79" i="2"/>
  <c r="C78" i="2"/>
  <c r="D77" i="2"/>
  <c r="C77" i="2"/>
  <c r="D76" i="2"/>
  <c r="C76" i="2"/>
  <c r="C75" i="2"/>
  <c r="C74" i="2"/>
  <c r="C73" i="2"/>
  <c r="C72" i="2"/>
  <c r="C71" i="2"/>
  <c r="P75" i="2"/>
  <c r="R75" i="2"/>
  <c r="Y75" i="2" s="1"/>
  <c r="S75" i="2"/>
  <c r="T75" i="2"/>
  <c r="U75" i="2"/>
  <c r="V75" i="2"/>
  <c r="W75" i="2"/>
  <c r="X75" i="2"/>
  <c r="AA75" i="2"/>
  <c r="AB75" i="2"/>
  <c r="AC75" i="2"/>
  <c r="AD75" i="2"/>
  <c r="AE75" i="2"/>
  <c r="AF75" i="2"/>
  <c r="AG75" i="2"/>
  <c r="AH75" i="2" s="1"/>
  <c r="A75" i="2"/>
  <c r="A76" i="2" s="1"/>
  <c r="A77" i="2" s="1"/>
  <c r="A78" i="2" s="1"/>
  <c r="A79" i="2" s="1"/>
  <c r="A80" i="2" s="1"/>
  <c r="A81" i="2" s="1"/>
  <c r="A82" i="2" s="1"/>
  <c r="A83" i="2" s="1"/>
  <c r="A71" i="2"/>
  <c r="A72" i="2" s="1"/>
  <c r="A73" i="2" s="1"/>
  <c r="A74" i="2" s="1"/>
  <c r="N98" i="4"/>
  <c r="M98" i="4"/>
  <c r="L98" i="4"/>
  <c r="K98" i="4"/>
  <c r="J98" i="4"/>
  <c r="I98" i="4"/>
  <c r="H98" i="4"/>
  <c r="G98" i="4"/>
  <c r="F98" i="4"/>
  <c r="E98" i="4"/>
  <c r="B98" i="4"/>
  <c r="N97" i="4"/>
  <c r="M97" i="4"/>
  <c r="L97" i="4"/>
  <c r="K97" i="4"/>
  <c r="J97" i="4"/>
  <c r="I97" i="4"/>
  <c r="H97" i="4"/>
  <c r="G97" i="4"/>
  <c r="F97" i="4"/>
  <c r="E97" i="4"/>
  <c r="B97" i="4"/>
  <c r="N96" i="4"/>
  <c r="M96" i="4"/>
  <c r="L96" i="4"/>
  <c r="K96" i="4"/>
  <c r="J96" i="4"/>
  <c r="I96" i="4"/>
  <c r="H96" i="4"/>
  <c r="G96" i="4"/>
  <c r="F96" i="4"/>
  <c r="E96" i="4"/>
  <c r="B96" i="4"/>
  <c r="C95" i="2"/>
  <c r="C94" i="2"/>
  <c r="C93" i="2"/>
  <c r="C92" i="2"/>
  <c r="C91" i="2"/>
  <c r="D90" i="2"/>
  <c r="C90" i="2"/>
  <c r="C89" i="2"/>
  <c r="C88" i="2"/>
  <c r="C87" i="2"/>
  <c r="C86" i="2"/>
  <c r="C85" i="2"/>
  <c r="C84" i="2"/>
  <c r="C83" i="2"/>
  <c r="C82" i="2"/>
  <c r="D70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D57" i="2" s="1"/>
  <c r="C56" i="2"/>
  <c r="C55" i="2"/>
  <c r="C54" i="2"/>
  <c r="C53" i="2"/>
  <c r="C52" i="2"/>
  <c r="C51" i="2"/>
  <c r="C50" i="2"/>
  <c r="C49" i="2"/>
  <c r="C48" i="2"/>
  <c r="C47" i="2"/>
  <c r="C46" i="2"/>
  <c r="D45" i="2"/>
  <c r="D46" i="2" s="1"/>
  <c r="D47" i="2" s="1"/>
  <c r="D48" i="2" s="1"/>
  <c r="C45" i="2"/>
  <c r="C44" i="2"/>
  <c r="C43" i="2"/>
  <c r="C42" i="2"/>
  <c r="C41" i="2"/>
  <c r="C40" i="2"/>
  <c r="C39" i="2"/>
  <c r="C38" i="2"/>
  <c r="C37" i="2"/>
  <c r="D37" i="2" s="1"/>
  <c r="C36" i="2"/>
  <c r="C35" i="2"/>
  <c r="C34" i="2"/>
  <c r="C33" i="2"/>
  <c r="C32" i="2"/>
  <c r="C31" i="2"/>
  <c r="C30" i="2"/>
  <c r="C29" i="2"/>
  <c r="D28" i="2"/>
  <c r="D29" i="2" s="1"/>
  <c r="C28" i="2"/>
  <c r="C27" i="2"/>
  <c r="C26" i="2"/>
  <c r="C25" i="2"/>
  <c r="C24" i="2"/>
  <c r="C23" i="2"/>
  <c r="D22" i="2"/>
  <c r="C22" i="2"/>
  <c r="C21" i="2"/>
  <c r="C20" i="2"/>
  <c r="C19" i="2"/>
  <c r="C18" i="2"/>
  <c r="C17" i="2"/>
  <c r="C16" i="2"/>
  <c r="C15" i="2"/>
  <c r="P69" i="2"/>
  <c r="D78" i="2" l="1"/>
  <c r="D79" i="2" s="1"/>
  <c r="D71" i="2"/>
  <c r="D72" i="2" s="1"/>
  <c r="D73" i="2" s="1"/>
  <c r="D74" i="2" s="1"/>
  <c r="D75" i="2" s="1"/>
  <c r="D58" i="2"/>
  <c r="D38" i="2"/>
  <c r="D30" i="2"/>
  <c r="D18" i="2"/>
  <c r="D23" i="2"/>
  <c r="D50" i="2"/>
  <c r="D19" i="2"/>
  <c r="D26" i="2"/>
  <c r="D27" i="2"/>
  <c r="D91" i="2"/>
  <c r="D49" i="2"/>
  <c r="P44" i="2"/>
  <c r="P36" i="2"/>
  <c r="M5" i="2"/>
  <c r="D92" i="2" l="1"/>
  <c r="D24" i="2"/>
  <c r="D20" i="2"/>
  <c r="D31" i="2"/>
  <c r="D82" i="2"/>
  <c r="D39" i="2"/>
  <c r="D51" i="2"/>
  <c r="D59" i="2"/>
  <c r="N95" i="2"/>
  <c r="T69" i="2"/>
  <c r="V69" i="2"/>
  <c r="AB69" i="2"/>
  <c r="AD69" i="2"/>
  <c r="S69" i="2"/>
  <c r="U69" i="2"/>
  <c r="W69" i="2"/>
  <c r="AE69" i="2"/>
  <c r="R69" i="2"/>
  <c r="AC69" i="2"/>
  <c r="X69" i="2"/>
  <c r="AF69" i="2"/>
  <c r="R36" i="2"/>
  <c r="T44" i="2"/>
  <c r="X44" i="2"/>
  <c r="AF44" i="2"/>
  <c r="W44" i="2"/>
  <c r="AE44" i="2"/>
  <c r="AD44" i="2"/>
  <c r="U44" i="2"/>
  <c r="AB44" i="2"/>
  <c r="S44" i="2"/>
  <c r="R44" i="2"/>
  <c r="V44" i="2"/>
  <c r="AC44" i="2"/>
  <c r="X36" i="2"/>
  <c r="AE36" i="2"/>
  <c r="U36" i="2"/>
  <c r="W36" i="2"/>
  <c r="AD36" i="2"/>
  <c r="AC36" i="2"/>
  <c r="T36" i="2"/>
  <c r="AF36" i="2"/>
  <c r="V36" i="2"/>
  <c r="AB36" i="2"/>
  <c r="AG36" i="2" s="1"/>
  <c r="AH36" i="2" s="1"/>
  <c r="S36" i="2"/>
  <c r="C47" i="3"/>
  <c r="C68" i="3" s="1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3" i="3"/>
  <c r="C4" i="3"/>
  <c r="C5" i="3"/>
  <c r="C6" i="3"/>
  <c r="C7" i="3"/>
  <c r="C8" i="3"/>
  <c r="C9" i="3"/>
  <c r="C10" i="3"/>
  <c r="C11" i="3"/>
  <c r="C12" i="3"/>
  <c r="C13" i="3"/>
  <c r="C2" i="3"/>
  <c r="AG202" i="2"/>
  <c r="AF202" i="2"/>
  <c r="AE202" i="2"/>
  <c r="AD202" i="2"/>
  <c r="AC202" i="2"/>
  <c r="AB202" i="2"/>
  <c r="AA202" i="2"/>
  <c r="Y202" i="2"/>
  <c r="X202" i="2"/>
  <c r="W202" i="2"/>
  <c r="V202" i="2"/>
  <c r="U202" i="2"/>
  <c r="T202" i="2"/>
  <c r="S202" i="2"/>
  <c r="R202" i="2"/>
  <c r="P202" i="2"/>
  <c r="AG201" i="2"/>
  <c r="AF201" i="2"/>
  <c r="AE201" i="2"/>
  <c r="AD201" i="2"/>
  <c r="AC201" i="2"/>
  <c r="AB201" i="2"/>
  <c r="AA201" i="2"/>
  <c r="Y201" i="2"/>
  <c r="X201" i="2"/>
  <c r="W201" i="2"/>
  <c r="V201" i="2"/>
  <c r="U201" i="2"/>
  <c r="T201" i="2"/>
  <c r="S201" i="2"/>
  <c r="R201" i="2"/>
  <c r="P201" i="2"/>
  <c r="AG200" i="2"/>
  <c r="AF200" i="2"/>
  <c r="AE200" i="2"/>
  <c r="AD200" i="2"/>
  <c r="AC200" i="2"/>
  <c r="AB200" i="2"/>
  <c r="AA200" i="2"/>
  <c r="Y200" i="2"/>
  <c r="X200" i="2"/>
  <c r="W200" i="2"/>
  <c r="V200" i="2"/>
  <c r="U200" i="2"/>
  <c r="T200" i="2"/>
  <c r="S200" i="2"/>
  <c r="R200" i="2"/>
  <c r="P200" i="2"/>
  <c r="AG199" i="2"/>
  <c r="AF199" i="2"/>
  <c r="AE199" i="2"/>
  <c r="AD199" i="2"/>
  <c r="AC199" i="2"/>
  <c r="AB199" i="2"/>
  <c r="AA199" i="2"/>
  <c r="Y199" i="2"/>
  <c r="X199" i="2"/>
  <c r="W199" i="2"/>
  <c r="V199" i="2"/>
  <c r="U199" i="2"/>
  <c r="T199" i="2"/>
  <c r="S199" i="2"/>
  <c r="R199" i="2"/>
  <c r="P199" i="2"/>
  <c r="AG198" i="2"/>
  <c r="AF198" i="2"/>
  <c r="AE198" i="2"/>
  <c r="AD198" i="2"/>
  <c r="AC198" i="2"/>
  <c r="AB198" i="2"/>
  <c r="AA198" i="2"/>
  <c r="Y198" i="2"/>
  <c r="X198" i="2"/>
  <c r="W198" i="2"/>
  <c r="V198" i="2"/>
  <c r="U198" i="2"/>
  <c r="T198" i="2"/>
  <c r="S198" i="2"/>
  <c r="R198" i="2"/>
  <c r="P198" i="2"/>
  <c r="AG197" i="2"/>
  <c r="AF197" i="2"/>
  <c r="AE197" i="2"/>
  <c r="AD197" i="2"/>
  <c r="AC197" i="2"/>
  <c r="AB197" i="2"/>
  <c r="AA197" i="2"/>
  <c r="Y197" i="2"/>
  <c r="X197" i="2"/>
  <c r="W197" i="2"/>
  <c r="V197" i="2"/>
  <c r="U197" i="2"/>
  <c r="T197" i="2"/>
  <c r="S197" i="2"/>
  <c r="R197" i="2"/>
  <c r="P197" i="2"/>
  <c r="AG196" i="2"/>
  <c r="AF196" i="2"/>
  <c r="AE196" i="2"/>
  <c r="AD196" i="2"/>
  <c r="AC196" i="2"/>
  <c r="AB196" i="2"/>
  <c r="AA196" i="2"/>
  <c r="Y196" i="2"/>
  <c r="X196" i="2"/>
  <c r="W196" i="2"/>
  <c r="V196" i="2"/>
  <c r="U196" i="2"/>
  <c r="T196" i="2"/>
  <c r="S196" i="2"/>
  <c r="R196" i="2"/>
  <c r="P196" i="2"/>
  <c r="AG195" i="2"/>
  <c r="AF195" i="2"/>
  <c r="AE195" i="2"/>
  <c r="AD195" i="2"/>
  <c r="AC195" i="2"/>
  <c r="AB195" i="2"/>
  <c r="AA195" i="2"/>
  <c r="Y195" i="2"/>
  <c r="X195" i="2"/>
  <c r="W195" i="2"/>
  <c r="V195" i="2"/>
  <c r="U195" i="2"/>
  <c r="T195" i="2"/>
  <c r="S195" i="2"/>
  <c r="R195" i="2"/>
  <c r="P195" i="2"/>
  <c r="AG194" i="2"/>
  <c r="AF194" i="2"/>
  <c r="AE194" i="2"/>
  <c r="AD194" i="2"/>
  <c r="AC194" i="2"/>
  <c r="AB194" i="2"/>
  <c r="AA194" i="2"/>
  <c r="Y194" i="2"/>
  <c r="X194" i="2"/>
  <c r="W194" i="2"/>
  <c r="V194" i="2"/>
  <c r="U194" i="2"/>
  <c r="T194" i="2"/>
  <c r="S194" i="2"/>
  <c r="R194" i="2"/>
  <c r="P194" i="2"/>
  <c r="AG193" i="2"/>
  <c r="AF193" i="2"/>
  <c r="AE193" i="2"/>
  <c r="AD193" i="2"/>
  <c r="AC193" i="2"/>
  <c r="AB193" i="2"/>
  <c r="AA193" i="2"/>
  <c r="Y193" i="2"/>
  <c r="X193" i="2"/>
  <c r="W193" i="2"/>
  <c r="V193" i="2"/>
  <c r="U193" i="2"/>
  <c r="T193" i="2"/>
  <c r="S193" i="2"/>
  <c r="R193" i="2"/>
  <c r="P193" i="2"/>
  <c r="AG192" i="2"/>
  <c r="AF192" i="2"/>
  <c r="AE192" i="2"/>
  <c r="AD192" i="2"/>
  <c r="AC192" i="2"/>
  <c r="AB192" i="2"/>
  <c r="AA192" i="2"/>
  <c r="Y192" i="2"/>
  <c r="X192" i="2"/>
  <c r="W192" i="2"/>
  <c r="V192" i="2"/>
  <c r="U192" i="2"/>
  <c r="T192" i="2"/>
  <c r="S192" i="2"/>
  <c r="R192" i="2"/>
  <c r="P192" i="2"/>
  <c r="AG191" i="2"/>
  <c r="AF191" i="2"/>
  <c r="AE191" i="2"/>
  <c r="AD191" i="2"/>
  <c r="AC191" i="2"/>
  <c r="AB191" i="2"/>
  <c r="AA191" i="2"/>
  <c r="Y191" i="2"/>
  <c r="X191" i="2"/>
  <c r="W191" i="2"/>
  <c r="V191" i="2"/>
  <c r="U191" i="2"/>
  <c r="T191" i="2"/>
  <c r="S191" i="2"/>
  <c r="R191" i="2"/>
  <c r="P191" i="2"/>
  <c r="AG190" i="2"/>
  <c r="AF190" i="2"/>
  <c r="AE190" i="2"/>
  <c r="AD190" i="2"/>
  <c r="AC190" i="2"/>
  <c r="AB190" i="2"/>
  <c r="AA190" i="2"/>
  <c r="Y190" i="2"/>
  <c r="X190" i="2"/>
  <c r="W190" i="2"/>
  <c r="V190" i="2"/>
  <c r="U190" i="2"/>
  <c r="T190" i="2"/>
  <c r="S190" i="2"/>
  <c r="R190" i="2"/>
  <c r="P190" i="2"/>
  <c r="AG189" i="2"/>
  <c r="AF189" i="2"/>
  <c r="AE189" i="2"/>
  <c r="AD189" i="2"/>
  <c r="AC189" i="2"/>
  <c r="AB189" i="2"/>
  <c r="AA189" i="2"/>
  <c r="Y189" i="2"/>
  <c r="X189" i="2"/>
  <c r="W189" i="2"/>
  <c r="V189" i="2"/>
  <c r="U189" i="2"/>
  <c r="T189" i="2"/>
  <c r="S189" i="2"/>
  <c r="R189" i="2"/>
  <c r="P189" i="2"/>
  <c r="AG188" i="2"/>
  <c r="AF188" i="2"/>
  <c r="AE188" i="2"/>
  <c r="AD188" i="2"/>
  <c r="AC188" i="2"/>
  <c r="AB188" i="2"/>
  <c r="AA188" i="2"/>
  <c r="Y188" i="2"/>
  <c r="X188" i="2"/>
  <c r="W188" i="2"/>
  <c r="V188" i="2"/>
  <c r="U188" i="2"/>
  <c r="T188" i="2"/>
  <c r="S188" i="2"/>
  <c r="R188" i="2"/>
  <c r="P188" i="2"/>
  <c r="AG187" i="2"/>
  <c r="AF187" i="2"/>
  <c r="AE187" i="2"/>
  <c r="AD187" i="2"/>
  <c r="AC187" i="2"/>
  <c r="AB187" i="2"/>
  <c r="AA187" i="2"/>
  <c r="Y187" i="2"/>
  <c r="X187" i="2"/>
  <c r="W187" i="2"/>
  <c r="V187" i="2"/>
  <c r="U187" i="2"/>
  <c r="T187" i="2"/>
  <c r="S187" i="2"/>
  <c r="R187" i="2"/>
  <c r="P187" i="2"/>
  <c r="AG186" i="2"/>
  <c r="AF186" i="2"/>
  <c r="AE186" i="2"/>
  <c r="AD186" i="2"/>
  <c r="AC186" i="2"/>
  <c r="AB186" i="2"/>
  <c r="AA186" i="2"/>
  <c r="Y186" i="2"/>
  <c r="X186" i="2"/>
  <c r="W186" i="2"/>
  <c r="V186" i="2"/>
  <c r="U186" i="2"/>
  <c r="T186" i="2"/>
  <c r="S186" i="2"/>
  <c r="R186" i="2"/>
  <c r="P186" i="2"/>
  <c r="AG185" i="2"/>
  <c r="AF185" i="2"/>
  <c r="AE185" i="2"/>
  <c r="AD185" i="2"/>
  <c r="AC185" i="2"/>
  <c r="AB185" i="2"/>
  <c r="AA185" i="2"/>
  <c r="Y185" i="2"/>
  <c r="X185" i="2"/>
  <c r="W185" i="2"/>
  <c r="V185" i="2"/>
  <c r="U185" i="2"/>
  <c r="T185" i="2"/>
  <c r="S185" i="2"/>
  <c r="R185" i="2"/>
  <c r="P185" i="2"/>
  <c r="AG184" i="2"/>
  <c r="AF184" i="2"/>
  <c r="AE184" i="2"/>
  <c r="AD184" i="2"/>
  <c r="AC184" i="2"/>
  <c r="AB184" i="2"/>
  <c r="AA184" i="2"/>
  <c r="Y184" i="2"/>
  <c r="X184" i="2"/>
  <c r="W184" i="2"/>
  <c r="V184" i="2"/>
  <c r="U184" i="2"/>
  <c r="T184" i="2"/>
  <c r="S184" i="2"/>
  <c r="R184" i="2"/>
  <c r="P184" i="2"/>
  <c r="AG183" i="2"/>
  <c r="AF183" i="2"/>
  <c r="AE183" i="2"/>
  <c r="AD183" i="2"/>
  <c r="AC183" i="2"/>
  <c r="AB183" i="2"/>
  <c r="AA183" i="2"/>
  <c r="Y183" i="2"/>
  <c r="X183" i="2"/>
  <c r="W183" i="2"/>
  <c r="V183" i="2"/>
  <c r="U183" i="2"/>
  <c r="T183" i="2"/>
  <c r="S183" i="2"/>
  <c r="R183" i="2"/>
  <c r="P183" i="2"/>
  <c r="AG182" i="2"/>
  <c r="AF182" i="2"/>
  <c r="AE182" i="2"/>
  <c r="AD182" i="2"/>
  <c r="AC182" i="2"/>
  <c r="AB182" i="2"/>
  <c r="AA182" i="2"/>
  <c r="Y182" i="2"/>
  <c r="X182" i="2"/>
  <c r="W182" i="2"/>
  <c r="V182" i="2"/>
  <c r="U182" i="2"/>
  <c r="T182" i="2"/>
  <c r="S182" i="2"/>
  <c r="R182" i="2"/>
  <c r="P182" i="2"/>
  <c r="AG181" i="2"/>
  <c r="AF181" i="2"/>
  <c r="AE181" i="2"/>
  <c r="AD181" i="2"/>
  <c r="AC181" i="2"/>
  <c r="AB181" i="2"/>
  <c r="AA181" i="2"/>
  <c r="Y181" i="2"/>
  <c r="X181" i="2"/>
  <c r="W181" i="2"/>
  <c r="V181" i="2"/>
  <c r="U181" i="2"/>
  <c r="T181" i="2"/>
  <c r="S181" i="2"/>
  <c r="R181" i="2"/>
  <c r="P181" i="2"/>
  <c r="AG180" i="2"/>
  <c r="AF180" i="2"/>
  <c r="AE180" i="2"/>
  <c r="AD180" i="2"/>
  <c r="AC180" i="2"/>
  <c r="AB180" i="2"/>
  <c r="AA180" i="2"/>
  <c r="Y180" i="2"/>
  <c r="X180" i="2"/>
  <c r="W180" i="2"/>
  <c r="V180" i="2"/>
  <c r="U180" i="2"/>
  <c r="T180" i="2"/>
  <c r="S180" i="2"/>
  <c r="R180" i="2"/>
  <c r="P180" i="2"/>
  <c r="AG179" i="2"/>
  <c r="AF179" i="2"/>
  <c r="AE179" i="2"/>
  <c r="AD179" i="2"/>
  <c r="AC179" i="2"/>
  <c r="AB179" i="2"/>
  <c r="AA179" i="2"/>
  <c r="Y179" i="2"/>
  <c r="X179" i="2"/>
  <c r="W179" i="2"/>
  <c r="V179" i="2"/>
  <c r="U179" i="2"/>
  <c r="T179" i="2"/>
  <c r="S179" i="2"/>
  <c r="R179" i="2"/>
  <c r="P179" i="2"/>
  <c r="AG178" i="2"/>
  <c r="AF178" i="2"/>
  <c r="AE178" i="2"/>
  <c r="AD178" i="2"/>
  <c r="AC178" i="2"/>
  <c r="AB178" i="2"/>
  <c r="AA178" i="2"/>
  <c r="Y178" i="2"/>
  <c r="X178" i="2"/>
  <c r="W178" i="2"/>
  <c r="V178" i="2"/>
  <c r="U178" i="2"/>
  <c r="T178" i="2"/>
  <c r="S178" i="2"/>
  <c r="R178" i="2"/>
  <c r="P178" i="2"/>
  <c r="AG177" i="2"/>
  <c r="AF177" i="2"/>
  <c r="AE177" i="2"/>
  <c r="AD177" i="2"/>
  <c r="AC177" i="2"/>
  <c r="AB177" i="2"/>
  <c r="AA177" i="2"/>
  <c r="Y177" i="2"/>
  <c r="X177" i="2"/>
  <c r="W177" i="2"/>
  <c r="V177" i="2"/>
  <c r="U177" i="2"/>
  <c r="T177" i="2"/>
  <c r="S177" i="2"/>
  <c r="R177" i="2"/>
  <c r="P177" i="2"/>
  <c r="AG176" i="2"/>
  <c r="AF176" i="2"/>
  <c r="AE176" i="2"/>
  <c r="AD176" i="2"/>
  <c r="AC176" i="2"/>
  <c r="AB176" i="2"/>
  <c r="AA176" i="2"/>
  <c r="Y176" i="2"/>
  <c r="X176" i="2"/>
  <c r="W176" i="2"/>
  <c r="V176" i="2"/>
  <c r="U176" i="2"/>
  <c r="T176" i="2"/>
  <c r="S176" i="2"/>
  <c r="R176" i="2"/>
  <c r="P176" i="2"/>
  <c r="AG175" i="2"/>
  <c r="AF175" i="2"/>
  <c r="AE175" i="2"/>
  <c r="AD175" i="2"/>
  <c r="AC175" i="2"/>
  <c r="AB175" i="2"/>
  <c r="AA175" i="2"/>
  <c r="Y175" i="2"/>
  <c r="X175" i="2"/>
  <c r="W175" i="2"/>
  <c r="V175" i="2"/>
  <c r="U175" i="2"/>
  <c r="T175" i="2"/>
  <c r="S175" i="2"/>
  <c r="R175" i="2"/>
  <c r="P175" i="2"/>
  <c r="AG174" i="2"/>
  <c r="AF174" i="2"/>
  <c r="AE174" i="2"/>
  <c r="AD174" i="2"/>
  <c r="AC174" i="2"/>
  <c r="AB174" i="2"/>
  <c r="AA174" i="2"/>
  <c r="Y174" i="2"/>
  <c r="X174" i="2"/>
  <c r="W174" i="2"/>
  <c r="V174" i="2"/>
  <c r="U174" i="2"/>
  <c r="T174" i="2"/>
  <c r="S174" i="2"/>
  <c r="R174" i="2"/>
  <c r="P174" i="2"/>
  <c r="AG173" i="2"/>
  <c r="AF173" i="2"/>
  <c r="AE173" i="2"/>
  <c r="AD173" i="2"/>
  <c r="AC173" i="2"/>
  <c r="AB173" i="2"/>
  <c r="AA173" i="2"/>
  <c r="Y173" i="2"/>
  <c r="X173" i="2"/>
  <c r="W173" i="2"/>
  <c r="V173" i="2"/>
  <c r="U173" i="2"/>
  <c r="T173" i="2"/>
  <c r="S173" i="2"/>
  <c r="R173" i="2"/>
  <c r="P173" i="2"/>
  <c r="AG172" i="2"/>
  <c r="AF172" i="2"/>
  <c r="AE172" i="2"/>
  <c r="AD172" i="2"/>
  <c r="AC172" i="2"/>
  <c r="AB172" i="2"/>
  <c r="AA172" i="2"/>
  <c r="Y172" i="2"/>
  <c r="X172" i="2"/>
  <c r="W172" i="2"/>
  <c r="V172" i="2"/>
  <c r="U172" i="2"/>
  <c r="T172" i="2"/>
  <c r="S172" i="2"/>
  <c r="R172" i="2"/>
  <c r="P172" i="2"/>
  <c r="AG171" i="2"/>
  <c r="AF171" i="2"/>
  <c r="AE171" i="2"/>
  <c r="AD171" i="2"/>
  <c r="AC171" i="2"/>
  <c r="AB171" i="2"/>
  <c r="AA171" i="2"/>
  <c r="Y171" i="2"/>
  <c r="X171" i="2"/>
  <c r="W171" i="2"/>
  <c r="V171" i="2"/>
  <c r="U171" i="2"/>
  <c r="T171" i="2"/>
  <c r="S171" i="2"/>
  <c r="R171" i="2"/>
  <c r="P171" i="2"/>
  <c r="AG170" i="2"/>
  <c r="AF170" i="2"/>
  <c r="AE170" i="2"/>
  <c r="AD170" i="2"/>
  <c r="AC170" i="2"/>
  <c r="AB170" i="2"/>
  <c r="AA170" i="2"/>
  <c r="Y170" i="2"/>
  <c r="X170" i="2"/>
  <c r="W170" i="2"/>
  <c r="V170" i="2"/>
  <c r="U170" i="2"/>
  <c r="T170" i="2"/>
  <c r="S170" i="2"/>
  <c r="R170" i="2"/>
  <c r="P170" i="2"/>
  <c r="AG169" i="2"/>
  <c r="AF169" i="2"/>
  <c r="AE169" i="2"/>
  <c r="AD169" i="2"/>
  <c r="AC169" i="2"/>
  <c r="AB169" i="2"/>
  <c r="AA169" i="2"/>
  <c r="Y169" i="2"/>
  <c r="X169" i="2"/>
  <c r="W169" i="2"/>
  <c r="V169" i="2"/>
  <c r="U169" i="2"/>
  <c r="T169" i="2"/>
  <c r="S169" i="2"/>
  <c r="R169" i="2"/>
  <c r="P169" i="2"/>
  <c r="AG168" i="2"/>
  <c r="AF168" i="2"/>
  <c r="AE168" i="2"/>
  <c r="AD168" i="2"/>
  <c r="AC168" i="2"/>
  <c r="AB168" i="2"/>
  <c r="AA168" i="2"/>
  <c r="Y168" i="2"/>
  <c r="X168" i="2"/>
  <c r="W168" i="2"/>
  <c r="V168" i="2"/>
  <c r="U168" i="2"/>
  <c r="T168" i="2"/>
  <c r="S168" i="2"/>
  <c r="R168" i="2"/>
  <c r="P168" i="2"/>
  <c r="AG167" i="2"/>
  <c r="AF167" i="2"/>
  <c r="AE167" i="2"/>
  <c r="AD167" i="2"/>
  <c r="AC167" i="2"/>
  <c r="AB167" i="2"/>
  <c r="AA167" i="2"/>
  <c r="Y167" i="2"/>
  <c r="X167" i="2"/>
  <c r="W167" i="2"/>
  <c r="V167" i="2"/>
  <c r="U167" i="2"/>
  <c r="T167" i="2"/>
  <c r="S167" i="2"/>
  <c r="R167" i="2"/>
  <c r="P167" i="2"/>
  <c r="AG166" i="2"/>
  <c r="AF166" i="2"/>
  <c r="AE166" i="2"/>
  <c r="AD166" i="2"/>
  <c r="AC166" i="2"/>
  <c r="AB166" i="2"/>
  <c r="AA166" i="2"/>
  <c r="Y166" i="2"/>
  <c r="X166" i="2"/>
  <c r="W166" i="2"/>
  <c r="V166" i="2"/>
  <c r="U166" i="2"/>
  <c r="T166" i="2"/>
  <c r="S166" i="2"/>
  <c r="R166" i="2"/>
  <c r="P166" i="2"/>
  <c r="AG165" i="2"/>
  <c r="AF165" i="2"/>
  <c r="AE165" i="2"/>
  <c r="AD165" i="2"/>
  <c r="AC165" i="2"/>
  <c r="AB165" i="2"/>
  <c r="AA165" i="2"/>
  <c r="Y165" i="2"/>
  <c r="X165" i="2"/>
  <c r="W165" i="2"/>
  <c r="V165" i="2"/>
  <c r="U165" i="2"/>
  <c r="T165" i="2"/>
  <c r="S165" i="2"/>
  <c r="R165" i="2"/>
  <c r="P165" i="2"/>
  <c r="AG164" i="2"/>
  <c r="AF164" i="2"/>
  <c r="AE164" i="2"/>
  <c r="AD164" i="2"/>
  <c r="AC164" i="2"/>
  <c r="AB164" i="2"/>
  <c r="AA164" i="2"/>
  <c r="Y164" i="2"/>
  <c r="X164" i="2"/>
  <c r="W164" i="2"/>
  <c r="V164" i="2"/>
  <c r="U164" i="2"/>
  <c r="T164" i="2"/>
  <c r="S164" i="2"/>
  <c r="R164" i="2"/>
  <c r="P164" i="2"/>
  <c r="AG163" i="2"/>
  <c r="AF163" i="2"/>
  <c r="AE163" i="2"/>
  <c r="AD163" i="2"/>
  <c r="AC163" i="2"/>
  <c r="AB163" i="2"/>
  <c r="AA163" i="2"/>
  <c r="Y163" i="2"/>
  <c r="X163" i="2"/>
  <c r="W163" i="2"/>
  <c r="V163" i="2"/>
  <c r="U163" i="2"/>
  <c r="T163" i="2"/>
  <c r="S163" i="2"/>
  <c r="R163" i="2"/>
  <c r="P163" i="2"/>
  <c r="AG162" i="2"/>
  <c r="AF162" i="2"/>
  <c r="AE162" i="2"/>
  <c r="AD162" i="2"/>
  <c r="AC162" i="2"/>
  <c r="AB162" i="2"/>
  <c r="AA162" i="2"/>
  <c r="Y162" i="2"/>
  <c r="X162" i="2"/>
  <c r="W162" i="2"/>
  <c r="V162" i="2"/>
  <c r="U162" i="2"/>
  <c r="T162" i="2"/>
  <c r="S162" i="2"/>
  <c r="R162" i="2"/>
  <c r="P162" i="2"/>
  <c r="AG161" i="2"/>
  <c r="AF161" i="2"/>
  <c r="AE161" i="2"/>
  <c r="AD161" i="2"/>
  <c r="AC161" i="2"/>
  <c r="AB161" i="2"/>
  <c r="AA161" i="2"/>
  <c r="Y161" i="2"/>
  <c r="X161" i="2"/>
  <c r="W161" i="2"/>
  <c r="V161" i="2"/>
  <c r="U161" i="2"/>
  <c r="T161" i="2"/>
  <c r="S161" i="2"/>
  <c r="R161" i="2"/>
  <c r="P161" i="2"/>
  <c r="AG160" i="2"/>
  <c r="AF160" i="2"/>
  <c r="AE160" i="2"/>
  <c r="AD160" i="2"/>
  <c r="AC160" i="2"/>
  <c r="AB160" i="2"/>
  <c r="AA160" i="2"/>
  <c r="Y160" i="2"/>
  <c r="X160" i="2"/>
  <c r="W160" i="2"/>
  <c r="V160" i="2"/>
  <c r="U160" i="2"/>
  <c r="T160" i="2"/>
  <c r="S160" i="2"/>
  <c r="R160" i="2"/>
  <c r="P160" i="2"/>
  <c r="AG159" i="2"/>
  <c r="AF159" i="2"/>
  <c r="AE159" i="2"/>
  <c r="AD159" i="2"/>
  <c r="AC159" i="2"/>
  <c r="AB159" i="2"/>
  <c r="AA159" i="2"/>
  <c r="Y159" i="2"/>
  <c r="X159" i="2"/>
  <c r="W159" i="2"/>
  <c r="V159" i="2"/>
  <c r="U159" i="2"/>
  <c r="T159" i="2"/>
  <c r="S159" i="2"/>
  <c r="R159" i="2"/>
  <c r="P159" i="2"/>
  <c r="AG158" i="2"/>
  <c r="AF158" i="2"/>
  <c r="AE158" i="2"/>
  <c r="AD158" i="2"/>
  <c r="AC158" i="2"/>
  <c r="AB158" i="2"/>
  <c r="AA158" i="2"/>
  <c r="Y158" i="2"/>
  <c r="X158" i="2"/>
  <c r="W158" i="2"/>
  <c r="V158" i="2"/>
  <c r="U158" i="2"/>
  <c r="T158" i="2"/>
  <c r="S158" i="2"/>
  <c r="R158" i="2"/>
  <c r="P158" i="2"/>
  <c r="AG157" i="2"/>
  <c r="AF157" i="2"/>
  <c r="AE157" i="2"/>
  <c r="AD157" i="2"/>
  <c r="AC157" i="2"/>
  <c r="AB157" i="2"/>
  <c r="AA157" i="2"/>
  <c r="Y157" i="2"/>
  <c r="X157" i="2"/>
  <c r="W157" i="2"/>
  <c r="V157" i="2"/>
  <c r="U157" i="2"/>
  <c r="T157" i="2"/>
  <c r="S157" i="2"/>
  <c r="R157" i="2"/>
  <c r="P157" i="2"/>
  <c r="AG156" i="2"/>
  <c r="AF156" i="2"/>
  <c r="AE156" i="2"/>
  <c r="AD156" i="2"/>
  <c r="AC156" i="2"/>
  <c r="AB156" i="2"/>
  <c r="AA156" i="2"/>
  <c r="Y156" i="2"/>
  <c r="X156" i="2"/>
  <c r="W156" i="2"/>
  <c r="V156" i="2"/>
  <c r="U156" i="2"/>
  <c r="T156" i="2"/>
  <c r="S156" i="2"/>
  <c r="R156" i="2"/>
  <c r="P156" i="2"/>
  <c r="AG155" i="2"/>
  <c r="AF155" i="2"/>
  <c r="AE155" i="2"/>
  <c r="AD155" i="2"/>
  <c r="AC155" i="2"/>
  <c r="AB155" i="2"/>
  <c r="AA155" i="2"/>
  <c r="Y155" i="2"/>
  <c r="X155" i="2"/>
  <c r="W155" i="2"/>
  <c r="V155" i="2"/>
  <c r="U155" i="2"/>
  <c r="T155" i="2"/>
  <c r="S155" i="2"/>
  <c r="R155" i="2"/>
  <c r="P155" i="2"/>
  <c r="AG154" i="2"/>
  <c r="AF154" i="2"/>
  <c r="AE154" i="2"/>
  <c r="AD154" i="2"/>
  <c r="AC154" i="2"/>
  <c r="AB154" i="2"/>
  <c r="AA154" i="2"/>
  <c r="Y154" i="2"/>
  <c r="X154" i="2"/>
  <c r="W154" i="2"/>
  <c r="V154" i="2"/>
  <c r="U154" i="2"/>
  <c r="T154" i="2"/>
  <c r="S154" i="2"/>
  <c r="R154" i="2"/>
  <c r="P154" i="2"/>
  <c r="AG153" i="2"/>
  <c r="AF153" i="2"/>
  <c r="AE153" i="2"/>
  <c r="AD153" i="2"/>
  <c r="AC153" i="2"/>
  <c r="AB153" i="2"/>
  <c r="AA153" i="2"/>
  <c r="Y153" i="2"/>
  <c r="X153" i="2"/>
  <c r="W153" i="2"/>
  <c r="V153" i="2"/>
  <c r="U153" i="2"/>
  <c r="T153" i="2"/>
  <c r="S153" i="2"/>
  <c r="R153" i="2"/>
  <c r="P153" i="2"/>
  <c r="AG152" i="2"/>
  <c r="AF152" i="2"/>
  <c r="AE152" i="2"/>
  <c r="AD152" i="2"/>
  <c r="AC152" i="2"/>
  <c r="AB152" i="2"/>
  <c r="AA152" i="2"/>
  <c r="Y152" i="2"/>
  <c r="X152" i="2"/>
  <c r="W152" i="2"/>
  <c r="V152" i="2"/>
  <c r="U152" i="2"/>
  <c r="T152" i="2"/>
  <c r="S152" i="2"/>
  <c r="R152" i="2"/>
  <c r="P152" i="2"/>
  <c r="AG151" i="2"/>
  <c r="AF151" i="2"/>
  <c r="AE151" i="2"/>
  <c r="AD151" i="2"/>
  <c r="AC151" i="2"/>
  <c r="AB151" i="2"/>
  <c r="AA151" i="2"/>
  <c r="Y151" i="2"/>
  <c r="X151" i="2"/>
  <c r="W151" i="2"/>
  <c r="V151" i="2"/>
  <c r="U151" i="2"/>
  <c r="T151" i="2"/>
  <c r="S151" i="2"/>
  <c r="R151" i="2"/>
  <c r="P151" i="2"/>
  <c r="AG150" i="2"/>
  <c r="AF150" i="2"/>
  <c r="AE150" i="2"/>
  <c r="AD150" i="2"/>
  <c r="AC150" i="2"/>
  <c r="AB150" i="2"/>
  <c r="AA150" i="2"/>
  <c r="Y150" i="2"/>
  <c r="X150" i="2"/>
  <c r="W150" i="2"/>
  <c r="V150" i="2"/>
  <c r="U150" i="2"/>
  <c r="T150" i="2"/>
  <c r="S150" i="2"/>
  <c r="R150" i="2"/>
  <c r="P150" i="2"/>
  <c r="AG149" i="2"/>
  <c r="AF149" i="2"/>
  <c r="AE149" i="2"/>
  <c r="AD149" i="2"/>
  <c r="AC149" i="2"/>
  <c r="AB149" i="2"/>
  <c r="AA149" i="2"/>
  <c r="Y149" i="2"/>
  <c r="X149" i="2"/>
  <c r="W149" i="2"/>
  <c r="V149" i="2"/>
  <c r="U149" i="2"/>
  <c r="T149" i="2"/>
  <c r="S149" i="2"/>
  <c r="R149" i="2"/>
  <c r="P149" i="2"/>
  <c r="AG148" i="2"/>
  <c r="AF148" i="2"/>
  <c r="AE148" i="2"/>
  <c r="AD148" i="2"/>
  <c r="AC148" i="2"/>
  <c r="AB148" i="2"/>
  <c r="AA148" i="2"/>
  <c r="Y148" i="2"/>
  <c r="X148" i="2"/>
  <c r="W148" i="2"/>
  <c r="V148" i="2"/>
  <c r="U148" i="2"/>
  <c r="T148" i="2"/>
  <c r="S148" i="2"/>
  <c r="R148" i="2"/>
  <c r="P148" i="2"/>
  <c r="AG147" i="2"/>
  <c r="AF147" i="2"/>
  <c r="AE147" i="2"/>
  <c r="AD147" i="2"/>
  <c r="AC147" i="2"/>
  <c r="AB147" i="2"/>
  <c r="AA147" i="2"/>
  <c r="Y147" i="2"/>
  <c r="X147" i="2"/>
  <c r="W147" i="2"/>
  <c r="V147" i="2"/>
  <c r="U147" i="2"/>
  <c r="T147" i="2"/>
  <c r="S147" i="2"/>
  <c r="R147" i="2"/>
  <c r="P147" i="2"/>
  <c r="AG146" i="2"/>
  <c r="AF146" i="2"/>
  <c r="AE146" i="2"/>
  <c r="AD146" i="2"/>
  <c r="AC146" i="2"/>
  <c r="AB146" i="2"/>
  <c r="AA146" i="2"/>
  <c r="Y146" i="2"/>
  <c r="X146" i="2"/>
  <c r="W146" i="2"/>
  <c r="V146" i="2"/>
  <c r="U146" i="2"/>
  <c r="T146" i="2"/>
  <c r="S146" i="2"/>
  <c r="R146" i="2"/>
  <c r="P146" i="2"/>
  <c r="AG145" i="2"/>
  <c r="AF145" i="2"/>
  <c r="AE145" i="2"/>
  <c r="AD145" i="2"/>
  <c r="AC145" i="2"/>
  <c r="AB145" i="2"/>
  <c r="AA145" i="2"/>
  <c r="Y145" i="2"/>
  <c r="X145" i="2"/>
  <c r="W145" i="2"/>
  <c r="V145" i="2"/>
  <c r="U145" i="2"/>
  <c r="T145" i="2"/>
  <c r="S145" i="2"/>
  <c r="R145" i="2"/>
  <c r="P145" i="2"/>
  <c r="AG144" i="2"/>
  <c r="AF144" i="2"/>
  <c r="AE144" i="2"/>
  <c r="AD144" i="2"/>
  <c r="AC144" i="2"/>
  <c r="AB144" i="2"/>
  <c r="AA144" i="2"/>
  <c r="Y144" i="2"/>
  <c r="X144" i="2"/>
  <c r="W144" i="2"/>
  <c r="V144" i="2"/>
  <c r="U144" i="2"/>
  <c r="T144" i="2"/>
  <c r="S144" i="2"/>
  <c r="R144" i="2"/>
  <c r="P144" i="2"/>
  <c r="AG143" i="2"/>
  <c r="AF143" i="2"/>
  <c r="AE143" i="2"/>
  <c r="AD143" i="2"/>
  <c r="AC143" i="2"/>
  <c r="AB143" i="2"/>
  <c r="AA143" i="2"/>
  <c r="Y143" i="2"/>
  <c r="X143" i="2"/>
  <c r="W143" i="2"/>
  <c r="V143" i="2"/>
  <c r="U143" i="2"/>
  <c r="T143" i="2"/>
  <c r="S143" i="2"/>
  <c r="R143" i="2"/>
  <c r="P143" i="2"/>
  <c r="AG142" i="2"/>
  <c r="AF142" i="2"/>
  <c r="AE142" i="2"/>
  <c r="AD142" i="2"/>
  <c r="AC142" i="2"/>
  <c r="AB142" i="2"/>
  <c r="AA142" i="2"/>
  <c r="Y142" i="2"/>
  <c r="X142" i="2"/>
  <c r="W142" i="2"/>
  <c r="V142" i="2"/>
  <c r="U142" i="2"/>
  <c r="T142" i="2"/>
  <c r="S142" i="2"/>
  <c r="R142" i="2"/>
  <c r="P142" i="2"/>
  <c r="AG141" i="2"/>
  <c r="AF141" i="2"/>
  <c r="AE141" i="2"/>
  <c r="AD141" i="2"/>
  <c r="AC141" i="2"/>
  <c r="AB141" i="2"/>
  <c r="AA141" i="2"/>
  <c r="Y141" i="2"/>
  <c r="X141" i="2"/>
  <c r="W141" i="2"/>
  <c r="V141" i="2"/>
  <c r="U141" i="2"/>
  <c r="T141" i="2"/>
  <c r="S141" i="2"/>
  <c r="R141" i="2"/>
  <c r="P141" i="2"/>
  <c r="AG140" i="2"/>
  <c r="AF140" i="2"/>
  <c r="AE140" i="2"/>
  <c r="AD140" i="2"/>
  <c r="AC140" i="2"/>
  <c r="AB140" i="2"/>
  <c r="AA140" i="2"/>
  <c r="Y140" i="2"/>
  <c r="X140" i="2"/>
  <c r="W140" i="2"/>
  <c r="V140" i="2"/>
  <c r="U140" i="2"/>
  <c r="T140" i="2"/>
  <c r="S140" i="2"/>
  <c r="R140" i="2"/>
  <c r="P140" i="2"/>
  <c r="AG139" i="2"/>
  <c r="AF139" i="2"/>
  <c r="AE139" i="2"/>
  <c r="AD139" i="2"/>
  <c r="AC139" i="2"/>
  <c r="AB139" i="2"/>
  <c r="AA139" i="2"/>
  <c r="Y139" i="2"/>
  <c r="X139" i="2"/>
  <c r="W139" i="2"/>
  <c r="V139" i="2"/>
  <c r="U139" i="2"/>
  <c r="T139" i="2"/>
  <c r="S139" i="2"/>
  <c r="R139" i="2"/>
  <c r="P139" i="2"/>
  <c r="AG138" i="2"/>
  <c r="AF138" i="2"/>
  <c r="AE138" i="2"/>
  <c r="AD138" i="2"/>
  <c r="AC138" i="2"/>
  <c r="AB138" i="2"/>
  <c r="AA138" i="2"/>
  <c r="Y138" i="2"/>
  <c r="X138" i="2"/>
  <c r="W138" i="2"/>
  <c r="V138" i="2"/>
  <c r="U138" i="2"/>
  <c r="T138" i="2"/>
  <c r="S138" i="2"/>
  <c r="R138" i="2"/>
  <c r="P138" i="2"/>
  <c r="AG137" i="2"/>
  <c r="AF137" i="2"/>
  <c r="AE137" i="2"/>
  <c r="AD137" i="2"/>
  <c r="AC137" i="2"/>
  <c r="AB137" i="2"/>
  <c r="AA137" i="2"/>
  <c r="Y137" i="2"/>
  <c r="X137" i="2"/>
  <c r="W137" i="2"/>
  <c r="V137" i="2"/>
  <c r="U137" i="2"/>
  <c r="T137" i="2"/>
  <c r="S137" i="2"/>
  <c r="R137" i="2"/>
  <c r="P137" i="2"/>
  <c r="AG136" i="2"/>
  <c r="AF136" i="2"/>
  <c r="AE136" i="2"/>
  <c r="AD136" i="2"/>
  <c r="AC136" i="2"/>
  <c r="AB136" i="2"/>
  <c r="AA136" i="2"/>
  <c r="Y136" i="2"/>
  <c r="X136" i="2"/>
  <c r="W136" i="2"/>
  <c r="V136" i="2"/>
  <c r="U136" i="2"/>
  <c r="T136" i="2"/>
  <c r="S136" i="2"/>
  <c r="R136" i="2"/>
  <c r="P136" i="2"/>
  <c r="AG135" i="2"/>
  <c r="AF135" i="2"/>
  <c r="AE135" i="2"/>
  <c r="AD135" i="2"/>
  <c r="AC135" i="2"/>
  <c r="AB135" i="2"/>
  <c r="AA135" i="2"/>
  <c r="Y135" i="2"/>
  <c r="X135" i="2"/>
  <c r="W135" i="2"/>
  <c r="V135" i="2"/>
  <c r="U135" i="2"/>
  <c r="T135" i="2"/>
  <c r="S135" i="2"/>
  <c r="R135" i="2"/>
  <c r="P135" i="2"/>
  <c r="AG134" i="2"/>
  <c r="AF134" i="2"/>
  <c r="AE134" i="2"/>
  <c r="AD134" i="2"/>
  <c r="AC134" i="2"/>
  <c r="AB134" i="2"/>
  <c r="AA134" i="2"/>
  <c r="Y134" i="2"/>
  <c r="X134" i="2"/>
  <c r="W134" i="2"/>
  <c r="V134" i="2"/>
  <c r="U134" i="2"/>
  <c r="T134" i="2"/>
  <c r="S134" i="2"/>
  <c r="R134" i="2"/>
  <c r="P134" i="2"/>
  <c r="AG133" i="2"/>
  <c r="AF133" i="2"/>
  <c r="AE133" i="2"/>
  <c r="AD133" i="2"/>
  <c r="AC133" i="2"/>
  <c r="AB133" i="2"/>
  <c r="AA133" i="2"/>
  <c r="Y133" i="2"/>
  <c r="X133" i="2"/>
  <c r="W133" i="2"/>
  <c r="V133" i="2"/>
  <c r="U133" i="2"/>
  <c r="T133" i="2"/>
  <c r="S133" i="2"/>
  <c r="R133" i="2"/>
  <c r="P133" i="2"/>
  <c r="AG132" i="2"/>
  <c r="AF132" i="2"/>
  <c r="AE132" i="2"/>
  <c r="AD132" i="2"/>
  <c r="AC132" i="2"/>
  <c r="AB132" i="2"/>
  <c r="AA132" i="2"/>
  <c r="Y132" i="2"/>
  <c r="X132" i="2"/>
  <c r="W132" i="2"/>
  <c r="V132" i="2"/>
  <c r="U132" i="2"/>
  <c r="T132" i="2"/>
  <c r="S132" i="2"/>
  <c r="R132" i="2"/>
  <c r="P132" i="2"/>
  <c r="AG131" i="2"/>
  <c r="AF131" i="2"/>
  <c r="AE131" i="2"/>
  <c r="AD131" i="2"/>
  <c r="AC131" i="2"/>
  <c r="AB131" i="2"/>
  <c r="AA131" i="2"/>
  <c r="Y131" i="2"/>
  <c r="X131" i="2"/>
  <c r="W131" i="2"/>
  <c r="V131" i="2"/>
  <c r="U131" i="2"/>
  <c r="T131" i="2"/>
  <c r="S131" i="2"/>
  <c r="R131" i="2"/>
  <c r="P131" i="2"/>
  <c r="AG130" i="2"/>
  <c r="AF130" i="2"/>
  <c r="AE130" i="2"/>
  <c r="AD130" i="2"/>
  <c r="AC130" i="2"/>
  <c r="AB130" i="2"/>
  <c r="AA130" i="2"/>
  <c r="Y130" i="2"/>
  <c r="X130" i="2"/>
  <c r="W130" i="2"/>
  <c r="V130" i="2"/>
  <c r="U130" i="2"/>
  <c r="T130" i="2"/>
  <c r="S130" i="2"/>
  <c r="R130" i="2"/>
  <c r="P130" i="2"/>
  <c r="AG129" i="2"/>
  <c r="AF129" i="2"/>
  <c r="AE129" i="2"/>
  <c r="AD129" i="2"/>
  <c r="AC129" i="2"/>
  <c r="AB129" i="2"/>
  <c r="AA129" i="2"/>
  <c r="Y129" i="2"/>
  <c r="X129" i="2"/>
  <c r="W129" i="2"/>
  <c r="V129" i="2"/>
  <c r="U129" i="2"/>
  <c r="T129" i="2"/>
  <c r="S129" i="2"/>
  <c r="R129" i="2"/>
  <c r="P129" i="2"/>
  <c r="AG128" i="2"/>
  <c r="AF128" i="2"/>
  <c r="AE128" i="2"/>
  <c r="AD128" i="2"/>
  <c r="AC128" i="2"/>
  <c r="AB128" i="2"/>
  <c r="AA128" i="2"/>
  <c r="Y128" i="2"/>
  <c r="X128" i="2"/>
  <c r="W128" i="2"/>
  <c r="V128" i="2"/>
  <c r="U128" i="2"/>
  <c r="T128" i="2"/>
  <c r="S128" i="2"/>
  <c r="R128" i="2"/>
  <c r="P128" i="2"/>
  <c r="AG127" i="2"/>
  <c r="AF127" i="2"/>
  <c r="AE127" i="2"/>
  <c r="AD127" i="2"/>
  <c r="AC127" i="2"/>
  <c r="AB127" i="2"/>
  <c r="AA127" i="2"/>
  <c r="Y127" i="2"/>
  <c r="X127" i="2"/>
  <c r="W127" i="2"/>
  <c r="V127" i="2"/>
  <c r="U127" i="2"/>
  <c r="T127" i="2"/>
  <c r="S127" i="2"/>
  <c r="R127" i="2"/>
  <c r="P127" i="2"/>
  <c r="AG126" i="2"/>
  <c r="AF126" i="2"/>
  <c r="AE126" i="2"/>
  <c r="AD126" i="2"/>
  <c r="AC126" i="2"/>
  <c r="AB126" i="2"/>
  <c r="AA126" i="2"/>
  <c r="Y126" i="2"/>
  <c r="X126" i="2"/>
  <c r="W126" i="2"/>
  <c r="V126" i="2"/>
  <c r="U126" i="2"/>
  <c r="T126" i="2"/>
  <c r="S126" i="2"/>
  <c r="R126" i="2"/>
  <c r="P126" i="2"/>
  <c r="AG125" i="2"/>
  <c r="AF125" i="2"/>
  <c r="AE125" i="2"/>
  <c r="AD125" i="2"/>
  <c r="AC125" i="2"/>
  <c r="AB125" i="2"/>
  <c r="AA125" i="2"/>
  <c r="Y125" i="2"/>
  <c r="X125" i="2"/>
  <c r="W125" i="2"/>
  <c r="V125" i="2"/>
  <c r="U125" i="2"/>
  <c r="T125" i="2"/>
  <c r="S125" i="2"/>
  <c r="R125" i="2"/>
  <c r="P125" i="2"/>
  <c r="AG124" i="2"/>
  <c r="AF124" i="2"/>
  <c r="AE124" i="2"/>
  <c r="AD124" i="2"/>
  <c r="AC124" i="2"/>
  <c r="AB124" i="2"/>
  <c r="AA124" i="2"/>
  <c r="Y124" i="2"/>
  <c r="X124" i="2"/>
  <c r="W124" i="2"/>
  <c r="V124" i="2"/>
  <c r="U124" i="2"/>
  <c r="T124" i="2"/>
  <c r="S124" i="2"/>
  <c r="R124" i="2"/>
  <c r="P124" i="2"/>
  <c r="AG123" i="2"/>
  <c r="AF123" i="2"/>
  <c r="AE123" i="2"/>
  <c r="AD123" i="2"/>
  <c r="AC123" i="2"/>
  <c r="AB123" i="2"/>
  <c r="AA123" i="2"/>
  <c r="Y123" i="2"/>
  <c r="X123" i="2"/>
  <c r="W123" i="2"/>
  <c r="V123" i="2"/>
  <c r="U123" i="2"/>
  <c r="T123" i="2"/>
  <c r="S123" i="2"/>
  <c r="R123" i="2"/>
  <c r="P123" i="2"/>
  <c r="AG122" i="2"/>
  <c r="AF122" i="2"/>
  <c r="AE122" i="2"/>
  <c r="AD122" i="2"/>
  <c r="AC122" i="2"/>
  <c r="AB122" i="2"/>
  <c r="AA122" i="2"/>
  <c r="Y122" i="2"/>
  <c r="X122" i="2"/>
  <c r="W122" i="2"/>
  <c r="V122" i="2"/>
  <c r="U122" i="2"/>
  <c r="T122" i="2"/>
  <c r="S122" i="2"/>
  <c r="R122" i="2"/>
  <c r="P122" i="2"/>
  <c r="AG121" i="2"/>
  <c r="AF121" i="2"/>
  <c r="AE121" i="2"/>
  <c r="AD121" i="2"/>
  <c r="AC121" i="2"/>
  <c r="AB121" i="2"/>
  <c r="AA121" i="2"/>
  <c r="Y121" i="2"/>
  <c r="X121" i="2"/>
  <c r="W121" i="2"/>
  <c r="V121" i="2"/>
  <c r="U121" i="2"/>
  <c r="T121" i="2"/>
  <c r="S121" i="2"/>
  <c r="R121" i="2"/>
  <c r="P121" i="2"/>
  <c r="AG120" i="2"/>
  <c r="AF120" i="2"/>
  <c r="AE120" i="2"/>
  <c r="AD120" i="2"/>
  <c r="AC120" i="2"/>
  <c r="AB120" i="2"/>
  <c r="AA120" i="2"/>
  <c r="Y120" i="2"/>
  <c r="X120" i="2"/>
  <c r="W120" i="2"/>
  <c r="V120" i="2"/>
  <c r="U120" i="2"/>
  <c r="T120" i="2"/>
  <c r="S120" i="2"/>
  <c r="R120" i="2"/>
  <c r="P120" i="2"/>
  <c r="AG119" i="2"/>
  <c r="AF119" i="2"/>
  <c r="AE119" i="2"/>
  <c r="AD119" i="2"/>
  <c r="AC119" i="2"/>
  <c r="AB119" i="2"/>
  <c r="AA119" i="2"/>
  <c r="Y119" i="2"/>
  <c r="X119" i="2"/>
  <c r="W119" i="2"/>
  <c r="V119" i="2"/>
  <c r="U119" i="2"/>
  <c r="T119" i="2"/>
  <c r="S119" i="2"/>
  <c r="R119" i="2"/>
  <c r="P119" i="2"/>
  <c r="AG118" i="2"/>
  <c r="AF118" i="2"/>
  <c r="AE118" i="2"/>
  <c r="AD118" i="2"/>
  <c r="AC118" i="2"/>
  <c r="AB118" i="2"/>
  <c r="AA118" i="2"/>
  <c r="Y118" i="2"/>
  <c r="X118" i="2"/>
  <c r="W118" i="2"/>
  <c r="V118" i="2"/>
  <c r="U118" i="2"/>
  <c r="T118" i="2"/>
  <c r="S118" i="2"/>
  <c r="R118" i="2"/>
  <c r="P118" i="2"/>
  <c r="AG117" i="2"/>
  <c r="AF117" i="2"/>
  <c r="AE117" i="2"/>
  <c r="AD117" i="2"/>
  <c r="AC117" i="2"/>
  <c r="AB117" i="2"/>
  <c r="AA117" i="2"/>
  <c r="Y117" i="2"/>
  <c r="X117" i="2"/>
  <c r="W117" i="2"/>
  <c r="V117" i="2"/>
  <c r="U117" i="2"/>
  <c r="T117" i="2"/>
  <c r="S117" i="2"/>
  <c r="R117" i="2"/>
  <c r="P117" i="2"/>
  <c r="AG116" i="2"/>
  <c r="AF116" i="2"/>
  <c r="AE116" i="2"/>
  <c r="AD116" i="2"/>
  <c r="AC116" i="2"/>
  <c r="AB116" i="2"/>
  <c r="AA116" i="2"/>
  <c r="Y116" i="2"/>
  <c r="X116" i="2"/>
  <c r="W116" i="2"/>
  <c r="V116" i="2"/>
  <c r="U116" i="2"/>
  <c r="T116" i="2"/>
  <c r="S116" i="2"/>
  <c r="R116" i="2"/>
  <c r="P116" i="2"/>
  <c r="AG115" i="2"/>
  <c r="AF115" i="2"/>
  <c r="AE115" i="2"/>
  <c r="AD115" i="2"/>
  <c r="AC115" i="2"/>
  <c r="AB115" i="2"/>
  <c r="AA115" i="2"/>
  <c r="Y115" i="2"/>
  <c r="X115" i="2"/>
  <c r="W115" i="2"/>
  <c r="V115" i="2"/>
  <c r="U115" i="2"/>
  <c r="T115" i="2"/>
  <c r="S115" i="2"/>
  <c r="R115" i="2"/>
  <c r="P115" i="2"/>
  <c r="AG114" i="2"/>
  <c r="AF114" i="2"/>
  <c r="AE114" i="2"/>
  <c r="AD114" i="2"/>
  <c r="AC114" i="2"/>
  <c r="AB114" i="2"/>
  <c r="AA114" i="2"/>
  <c r="Y114" i="2"/>
  <c r="X114" i="2"/>
  <c r="W114" i="2"/>
  <c r="V114" i="2"/>
  <c r="U114" i="2"/>
  <c r="T114" i="2"/>
  <c r="S114" i="2"/>
  <c r="R114" i="2"/>
  <c r="P114" i="2"/>
  <c r="AG113" i="2"/>
  <c r="AF113" i="2"/>
  <c r="AE113" i="2"/>
  <c r="AD113" i="2"/>
  <c r="AC113" i="2"/>
  <c r="AB113" i="2"/>
  <c r="AA113" i="2"/>
  <c r="Y113" i="2"/>
  <c r="X113" i="2"/>
  <c r="W113" i="2"/>
  <c r="V113" i="2"/>
  <c r="U113" i="2"/>
  <c r="T113" i="2"/>
  <c r="S113" i="2"/>
  <c r="R113" i="2"/>
  <c r="P113" i="2"/>
  <c r="AG112" i="2"/>
  <c r="AF112" i="2"/>
  <c r="AE112" i="2"/>
  <c r="AD112" i="2"/>
  <c r="AC112" i="2"/>
  <c r="AB112" i="2"/>
  <c r="AA112" i="2"/>
  <c r="Y112" i="2"/>
  <c r="X112" i="2"/>
  <c r="W112" i="2"/>
  <c r="V112" i="2"/>
  <c r="U112" i="2"/>
  <c r="T112" i="2"/>
  <c r="S112" i="2"/>
  <c r="R112" i="2"/>
  <c r="P112" i="2"/>
  <c r="AG111" i="2"/>
  <c r="AF111" i="2"/>
  <c r="AE111" i="2"/>
  <c r="AD111" i="2"/>
  <c r="AC111" i="2"/>
  <c r="AB111" i="2"/>
  <c r="AA111" i="2"/>
  <c r="Y111" i="2"/>
  <c r="X111" i="2"/>
  <c r="W111" i="2"/>
  <c r="V111" i="2"/>
  <c r="U111" i="2"/>
  <c r="T111" i="2"/>
  <c r="S111" i="2"/>
  <c r="R111" i="2"/>
  <c r="P111" i="2"/>
  <c r="AG110" i="2"/>
  <c r="AF110" i="2"/>
  <c r="AE110" i="2"/>
  <c r="AD110" i="2"/>
  <c r="AC110" i="2"/>
  <c r="AB110" i="2"/>
  <c r="AA110" i="2"/>
  <c r="Y110" i="2"/>
  <c r="X110" i="2"/>
  <c r="W110" i="2"/>
  <c r="V110" i="2"/>
  <c r="U110" i="2"/>
  <c r="T110" i="2"/>
  <c r="S110" i="2"/>
  <c r="R110" i="2"/>
  <c r="P110" i="2"/>
  <c r="AG109" i="2"/>
  <c r="AF109" i="2"/>
  <c r="AE109" i="2"/>
  <c r="AD109" i="2"/>
  <c r="AC109" i="2"/>
  <c r="AB109" i="2"/>
  <c r="AA109" i="2"/>
  <c r="Y109" i="2"/>
  <c r="X109" i="2"/>
  <c r="W109" i="2"/>
  <c r="V109" i="2"/>
  <c r="U109" i="2"/>
  <c r="T109" i="2"/>
  <c r="S109" i="2"/>
  <c r="R109" i="2"/>
  <c r="P109" i="2"/>
  <c r="AG108" i="2"/>
  <c r="AF108" i="2"/>
  <c r="AE108" i="2"/>
  <c r="AD108" i="2"/>
  <c r="AC108" i="2"/>
  <c r="AB108" i="2"/>
  <c r="AA108" i="2"/>
  <c r="Y108" i="2"/>
  <c r="X108" i="2"/>
  <c r="W108" i="2"/>
  <c r="V108" i="2"/>
  <c r="U108" i="2"/>
  <c r="T108" i="2"/>
  <c r="S108" i="2"/>
  <c r="R108" i="2"/>
  <c r="P108" i="2"/>
  <c r="AG107" i="2"/>
  <c r="AF107" i="2"/>
  <c r="AE107" i="2"/>
  <c r="AD107" i="2"/>
  <c r="AC107" i="2"/>
  <c r="AB107" i="2"/>
  <c r="AA107" i="2"/>
  <c r="Y107" i="2"/>
  <c r="X107" i="2"/>
  <c r="W107" i="2"/>
  <c r="V107" i="2"/>
  <c r="U107" i="2"/>
  <c r="T107" i="2"/>
  <c r="S107" i="2"/>
  <c r="R107" i="2"/>
  <c r="P107" i="2"/>
  <c r="AG106" i="2"/>
  <c r="AF106" i="2"/>
  <c r="AE106" i="2"/>
  <c r="AD106" i="2"/>
  <c r="AC106" i="2"/>
  <c r="AB106" i="2"/>
  <c r="AA106" i="2"/>
  <c r="Y106" i="2"/>
  <c r="X106" i="2"/>
  <c r="W106" i="2"/>
  <c r="V106" i="2"/>
  <c r="U106" i="2"/>
  <c r="T106" i="2"/>
  <c r="S106" i="2"/>
  <c r="R106" i="2"/>
  <c r="P106" i="2"/>
  <c r="AG105" i="2"/>
  <c r="AF105" i="2"/>
  <c r="AE105" i="2"/>
  <c r="AD105" i="2"/>
  <c r="AC105" i="2"/>
  <c r="AB105" i="2"/>
  <c r="AA105" i="2"/>
  <c r="Y105" i="2"/>
  <c r="X105" i="2"/>
  <c r="W105" i="2"/>
  <c r="V105" i="2"/>
  <c r="U105" i="2"/>
  <c r="T105" i="2"/>
  <c r="S105" i="2"/>
  <c r="R105" i="2"/>
  <c r="P105" i="2"/>
  <c r="AG104" i="2"/>
  <c r="AF104" i="2"/>
  <c r="AE104" i="2"/>
  <c r="AD104" i="2"/>
  <c r="AC104" i="2"/>
  <c r="AB104" i="2"/>
  <c r="AA104" i="2"/>
  <c r="Y104" i="2"/>
  <c r="X104" i="2"/>
  <c r="W104" i="2"/>
  <c r="V104" i="2"/>
  <c r="U104" i="2"/>
  <c r="T104" i="2"/>
  <c r="S104" i="2"/>
  <c r="R104" i="2"/>
  <c r="P104" i="2"/>
  <c r="AG103" i="2"/>
  <c r="AF103" i="2"/>
  <c r="AE103" i="2"/>
  <c r="AD103" i="2"/>
  <c r="AC103" i="2"/>
  <c r="AB103" i="2"/>
  <c r="AA103" i="2"/>
  <c r="Y103" i="2"/>
  <c r="X103" i="2"/>
  <c r="W103" i="2"/>
  <c r="V103" i="2"/>
  <c r="U103" i="2"/>
  <c r="T103" i="2"/>
  <c r="S103" i="2"/>
  <c r="R103" i="2"/>
  <c r="P103" i="2"/>
  <c r="AG102" i="2"/>
  <c r="AF102" i="2"/>
  <c r="AE102" i="2"/>
  <c r="AD102" i="2"/>
  <c r="AC102" i="2"/>
  <c r="AB102" i="2"/>
  <c r="AA102" i="2"/>
  <c r="Y102" i="2"/>
  <c r="X102" i="2"/>
  <c r="W102" i="2"/>
  <c r="V102" i="2"/>
  <c r="U102" i="2"/>
  <c r="T102" i="2"/>
  <c r="S102" i="2"/>
  <c r="R102" i="2"/>
  <c r="P102" i="2"/>
  <c r="AG101" i="2"/>
  <c r="AF101" i="2"/>
  <c r="AE101" i="2"/>
  <c r="AD101" i="2"/>
  <c r="AC101" i="2"/>
  <c r="AB101" i="2"/>
  <c r="AA101" i="2"/>
  <c r="Y101" i="2"/>
  <c r="X101" i="2"/>
  <c r="W101" i="2"/>
  <c r="V101" i="2"/>
  <c r="U101" i="2"/>
  <c r="T101" i="2"/>
  <c r="S101" i="2"/>
  <c r="R101" i="2"/>
  <c r="P101" i="2"/>
  <c r="AG100" i="2"/>
  <c r="AF100" i="2"/>
  <c r="AE100" i="2"/>
  <c r="AD100" i="2"/>
  <c r="AC100" i="2"/>
  <c r="AB100" i="2"/>
  <c r="AA100" i="2"/>
  <c r="Y100" i="2"/>
  <c r="X100" i="2"/>
  <c r="W100" i="2"/>
  <c r="V100" i="2"/>
  <c r="U100" i="2"/>
  <c r="T100" i="2"/>
  <c r="S100" i="2"/>
  <c r="R100" i="2"/>
  <c r="P100" i="2"/>
  <c r="AG99" i="2"/>
  <c r="AF99" i="2"/>
  <c r="AE99" i="2"/>
  <c r="AD99" i="2"/>
  <c r="AC99" i="2"/>
  <c r="AB99" i="2"/>
  <c r="AA99" i="2"/>
  <c r="Y99" i="2"/>
  <c r="X99" i="2"/>
  <c r="W99" i="2"/>
  <c r="V99" i="2"/>
  <c r="U99" i="2"/>
  <c r="T99" i="2"/>
  <c r="S99" i="2"/>
  <c r="R99" i="2"/>
  <c r="P99" i="2"/>
  <c r="AG98" i="2"/>
  <c r="AF98" i="2"/>
  <c r="AE98" i="2"/>
  <c r="AD98" i="2"/>
  <c r="AC98" i="2"/>
  <c r="AB98" i="2"/>
  <c r="AA98" i="2"/>
  <c r="Y98" i="2"/>
  <c r="X98" i="2"/>
  <c r="W98" i="2"/>
  <c r="V98" i="2"/>
  <c r="U98" i="2"/>
  <c r="T98" i="2"/>
  <c r="S98" i="2"/>
  <c r="R98" i="2"/>
  <c r="P98" i="2"/>
  <c r="AG97" i="2"/>
  <c r="AF97" i="2"/>
  <c r="AE97" i="2"/>
  <c r="AD97" i="2"/>
  <c r="AC97" i="2"/>
  <c r="AB97" i="2"/>
  <c r="AA97" i="2"/>
  <c r="Y97" i="2"/>
  <c r="X97" i="2"/>
  <c r="W97" i="2"/>
  <c r="V97" i="2"/>
  <c r="U97" i="2"/>
  <c r="T97" i="2"/>
  <c r="S97" i="2"/>
  <c r="R97" i="2"/>
  <c r="P97" i="2"/>
  <c r="AG96" i="2"/>
  <c r="AF96" i="2"/>
  <c r="AE96" i="2"/>
  <c r="AD96" i="2"/>
  <c r="AC96" i="2"/>
  <c r="AB96" i="2"/>
  <c r="AA96" i="2"/>
  <c r="Y96" i="2"/>
  <c r="X96" i="2"/>
  <c r="W96" i="2"/>
  <c r="V96" i="2"/>
  <c r="U96" i="2"/>
  <c r="T96" i="2"/>
  <c r="S96" i="2"/>
  <c r="R96" i="2"/>
  <c r="P96" i="2"/>
  <c r="P95" i="2"/>
  <c r="AE95" i="2" s="1"/>
  <c r="P94" i="2"/>
  <c r="AD94" i="2" s="1"/>
  <c r="P93" i="2"/>
  <c r="AC93" i="2" s="1"/>
  <c r="AA5" i="2"/>
  <c r="AL11" i="2"/>
  <c r="P92" i="2"/>
  <c r="AB92" i="2" s="1"/>
  <c r="P91" i="2"/>
  <c r="P90" i="2"/>
  <c r="W90" i="2" s="1"/>
  <c r="P89" i="2"/>
  <c r="AC89" i="2" s="1"/>
  <c r="P88" i="2"/>
  <c r="AC88" i="2" s="1"/>
  <c r="P87" i="2"/>
  <c r="P86" i="2"/>
  <c r="AF86" i="2" s="1"/>
  <c r="P85" i="2"/>
  <c r="AC85" i="2" s="1"/>
  <c r="P84" i="2"/>
  <c r="R84" i="2" s="1"/>
  <c r="P83" i="2"/>
  <c r="AB83" i="2" s="1"/>
  <c r="P82" i="2"/>
  <c r="T82" i="2" s="1"/>
  <c r="P81" i="2"/>
  <c r="AC81" i="2" s="1"/>
  <c r="P80" i="2"/>
  <c r="W80" i="2" s="1"/>
  <c r="P79" i="2"/>
  <c r="AB79" i="2" s="1"/>
  <c r="P78" i="2"/>
  <c r="AC78" i="2" s="1"/>
  <c r="P77" i="2"/>
  <c r="R77" i="2" s="1"/>
  <c r="P76" i="2"/>
  <c r="AB76" i="2" s="1"/>
  <c r="P74" i="2"/>
  <c r="AC74" i="2" s="1"/>
  <c r="P73" i="2"/>
  <c r="AC73" i="2" s="1"/>
  <c r="P72" i="2"/>
  <c r="AF72" i="2" s="1"/>
  <c r="P71" i="2"/>
  <c r="AC71" i="2" s="1"/>
  <c r="P70" i="2"/>
  <c r="V70" i="2" s="1"/>
  <c r="P68" i="2"/>
  <c r="P67" i="2"/>
  <c r="S67" i="2" s="1"/>
  <c r="P66" i="2"/>
  <c r="V66" i="2" s="1"/>
  <c r="P65" i="2"/>
  <c r="AF65" i="2" s="1"/>
  <c r="P64" i="2"/>
  <c r="P63" i="2"/>
  <c r="AC63" i="2" s="1"/>
  <c r="P62" i="2"/>
  <c r="U62" i="2" s="1"/>
  <c r="P61" i="2"/>
  <c r="AF61" i="2" s="1"/>
  <c r="P60" i="2"/>
  <c r="X60" i="2" s="1"/>
  <c r="P59" i="2"/>
  <c r="AD59" i="2" s="1"/>
  <c r="P58" i="2"/>
  <c r="AD58" i="2" s="1"/>
  <c r="P57" i="2"/>
  <c r="AE57" i="2" s="1"/>
  <c r="P56" i="2"/>
  <c r="AC56" i="2" s="1"/>
  <c r="P55" i="2"/>
  <c r="AF55" i="2" s="1"/>
  <c r="P54" i="2"/>
  <c r="AF54" i="2" s="1"/>
  <c r="P53" i="2"/>
  <c r="AE53" i="2" s="1"/>
  <c r="P52" i="2"/>
  <c r="S52" i="2" s="1"/>
  <c r="P51" i="2"/>
  <c r="AB51" i="2" s="1"/>
  <c r="P50" i="2"/>
  <c r="AD50" i="2" s="1"/>
  <c r="P49" i="2"/>
  <c r="AE49" i="2" s="1"/>
  <c r="P48" i="2"/>
  <c r="P47" i="2"/>
  <c r="AB47" i="2" s="1"/>
  <c r="P46" i="2"/>
  <c r="AD46" i="2" s="1"/>
  <c r="P45" i="2"/>
  <c r="AE45" i="2" s="1"/>
  <c r="P43" i="2"/>
  <c r="AF43" i="2" s="1"/>
  <c r="P42" i="2"/>
  <c r="AB42" i="2" s="1"/>
  <c r="P41" i="2"/>
  <c r="P40" i="2"/>
  <c r="S40" i="2" s="1"/>
  <c r="P39" i="2"/>
  <c r="T39" i="2" s="1"/>
  <c r="P38" i="2"/>
  <c r="P37" i="2"/>
  <c r="AD37" i="2" s="1"/>
  <c r="P35" i="2"/>
  <c r="R35" i="2" s="1"/>
  <c r="P34" i="2"/>
  <c r="AC34" i="2" s="1"/>
  <c r="P33" i="2"/>
  <c r="R33" i="2" s="1"/>
  <c r="P32" i="2"/>
  <c r="V32" i="2" s="1"/>
  <c r="P31" i="2"/>
  <c r="AC31" i="2" s="1"/>
  <c r="P30" i="2"/>
  <c r="AE30" i="2" s="1"/>
  <c r="P29" i="2"/>
  <c r="AD29" i="2" s="1"/>
  <c r="P28" i="2"/>
  <c r="AC28" i="2" s="1"/>
  <c r="P27" i="2"/>
  <c r="AB27" i="2" s="1"/>
  <c r="P26" i="2"/>
  <c r="AE26" i="2" s="1"/>
  <c r="P25" i="2"/>
  <c r="V25" i="2" s="1"/>
  <c r="P24" i="2"/>
  <c r="AC24" i="2" s="1"/>
  <c r="P23" i="2"/>
  <c r="AB23" i="2" s="1"/>
  <c r="P22" i="2"/>
  <c r="R22" i="2" s="1"/>
  <c r="P21" i="2"/>
  <c r="AE21" i="2" s="1"/>
  <c r="P20" i="2"/>
  <c r="AB20" i="2" s="1"/>
  <c r="P19" i="2"/>
  <c r="AC19" i="2" s="1"/>
  <c r="P18" i="2"/>
  <c r="AC18" i="2" s="1"/>
  <c r="P17" i="2"/>
  <c r="AE17" i="2" s="1"/>
  <c r="P16" i="2"/>
  <c r="AE16" i="2" s="1"/>
  <c r="P15" i="2"/>
  <c r="AB15" i="2" s="1"/>
  <c r="P14" i="2"/>
  <c r="P13" i="2"/>
  <c r="AE13" i="2" s="1"/>
  <c r="P12" i="2"/>
  <c r="AE12" i="2" s="1"/>
  <c r="P11" i="2"/>
  <c r="AB11" i="2" s="1"/>
  <c r="AJ10" i="2"/>
  <c r="P10" i="2"/>
  <c r="T10" i="2" s="1"/>
  <c r="P9" i="2"/>
  <c r="AB9" i="2" s="1"/>
  <c r="P8" i="2"/>
  <c r="AB8" i="2" s="1"/>
  <c r="AL7" i="2"/>
  <c r="AM7" i="2" s="1"/>
  <c r="AN7" i="2" s="1"/>
  <c r="AO7" i="2" s="1"/>
  <c r="AP7" i="2" s="1"/>
  <c r="AQ7" i="2" s="1"/>
  <c r="AR7" i="2" s="1"/>
  <c r="AS7" i="2" s="1"/>
  <c r="AT7" i="2" s="1"/>
  <c r="P7" i="2"/>
  <c r="U7" i="2" s="1"/>
  <c r="P6" i="2"/>
  <c r="AC6" i="2" s="1"/>
  <c r="P5" i="2"/>
  <c r="AE5" i="2" s="1"/>
  <c r="AL4" i="2"/>
  <c r="AM4" i="2" s="1"/>
  <c r="AN4" i="2" s="1"/>
  <c r="AO4" i="2" s="1"/>
  <c r="BP10" i="1"/>
  <c r="BP3" i="1"/>
  <c r="BS59" i="1"/>
  <c r="BS52" i="1"/>
  <c r="BO10" i="1"/>
  <c r="BO15" i="1"/>
  <c r="BP9" i="1"/>
  <c r="BO3" i="1"/>
  <c r="BO8" i="1"/>
  <c r="BP2" i="1"/>
  <c r="BR59" i="1"/>
  <c r="BR64" i="1"/>
  <c r="BS58" i="1"/>
  <c r="BR52" i="1"/>
  <c r="BR57" i="1"/>
  <c r="BS51" i="1"/>
  <c r="BI45" i="1"/>
  <c r="BI50" i="1"/>
  <c r="BJ44" i="1"/>
  <c r="BJ45" i="1"/>
  <c r="BI38" i="1"/>
  <c r="BI43" i="1"/>
  <c r="BJ37" i="1"/>
  <c r="BJ38" i="1"/>
  <c r="BI31" i="1"/>
  <c r="BI36" i="1"/>
  <c r="BJ30" i="1"/>
  <c r="BJ31" i="1"/>
  <c r="BI24" i="1"/>
  <c r="BI29" i="1"/>
  <c r="BJ23" i="1"/>
  <c r="BJ24" i="1"/>
  <c r="BI17" i="1"/>
  <c r="BI22" i="1"/>
  <c r="BJ16" i="1"/>
  <c r="BJ17" i="1"/>
  <c r="BI10" i="1"/>
  <c r="BI15" i="1"/>
  <c r="BJ9" i="1"/>
  <c r="BJ10" i="1"/>
  <c r="BI3" i="1"/>
  <c r="BI8" i="1"/>
  <c r="BJ2" i="1"/>
  <c r="BJ3" i="1"/>
  <c r="BL59" i="1"/>
  <c r="BL64" i="1"/>
  <c r="BM58" i="1"/>
  <c r="BM59" i="1"/>
  <c r="BL52" i="1"/>
  <c r="BL57" i="1"/>
  <c r="BM51" i="1"/>
  <c r="BM52" i="1"/>
  <c r="BL45" i="1"/>
  <c r="BL50" i="1"/>
  <c r="BM44" i="1"/>
  <c r="BM45" i="1"/>
  <c r="BL38" i="1"/>
  <c r="BL43" i="1"/>
  <c r="BM37" i="1"/>
  <c r="BM38" i="1"/>
  <c r="BL31" i="1"/>
  <c r="BL36" i="1"/>
  <c r="BM30" i="1"/>
  <c r="BM31" i="1"/>
  <c r="BL24" i="1"/>
  <c r="BL29" i="1"/>
  <c r="BM23" i="1"/>
  <c r="BM24" i="1"/>
  <c r="BL17" i="1"/>
  <c r="BL22" i="1"/>
  <c r="BM16" i="1"/>
  <c r="BM17" i="1"/>
  <c r="BL10" i="1"/>
  <c r="BL15" i="1"/>
  <c r="BM9" i="1"/>
  <c r="BM10" i="1"/>
  <c r="BL3" i="1"/>
  <c r="BL8" i="1"/>
  <c r="BM2" i="1"/>
  <c r="BM3" i="1"/>
  <c r="BO59" i="1"/>
  <c r="BO64" i="1"/>
  <c r="BP58" i="1"/>
  <c r="BP59" i="1"/>
  <c r="BO52" i="1"/>
  <c r="BO57" i="1"/>
  <c r="BP51" i="1"/>
  <c r="BP52" i="1"/>
  <c r="BO45" i="1"/>
  <c r="BO50" i="1"/>
  <c r="BP44" i="1"/>
  <c r="BP45" i="1"/>
  <c r="BO38" i="1"/>
  <c r="BO43" i="1"/>
  <c r="BP37" i="1"/>
  <c r="BP38" i="1"/>
  <c r="BO31" i="1"/>
  <c r="BO36" i="1"/>
  <c r="BP30" i="1"/>
  <c r="BP31" i="1"/>
  <c r="BO24" i="1"/>
  <c r="BO29" i="1"/>
  <c r="BP23" i="1"/>
  <c r="BP24" i="1"/>
  <c r="BO17" i="1"/>
  <c r="BO22" i="1"/>
  <c r="BP16" i="1"/>
  <c r="BP17" i="1"/>
  <c r="AZ10" i="1"/>
  <c r="AZ15" i="1"/>
  <c r="BA9" i="1"/>
  <c r="BA10" i="1"/>
  <c r="AZ3" i="1"/>
  <c r="AZ8" i="1"/>
  <c r="BA2" i="1"/>
  <c r="BA3" i="1"/>
  <c r="BC59" i="1"/>
  <c r="BC64" i="1"/>
  <c r="BD58" i="1"/>
  <c r="BD59" i="1"/>
  <c r="BC52" i="1"/>
  <c r="BC57" i="1"/>
  <c r="BD51" i="1"/>
  <c r="BD52" i="1"/>
  <c r="BC45" i="1"/>
  <c r="BC50" i="1"/>
  <c r="BD44" i="1"/>
  <c r="BD45" i="1"/>
  <c r="BC38" i="1"/>
  <c r="BC43" i="1"/>
  <c r="BD37" i="1"/>
  <c r="BD38" i="1"/>
  <c r="BC31" i="1"/>
  <c r="BC36" i="1"/>
  <c r="BD30" i="1"/>
  <c r="BD31" i="1"/>
  <c r="BC24" i="1"/>
  <c r="BC29" i="1"/>
  <c r="BD23" i="1"/>
  <c r="BD24" i="1"/>
  <c r="BC17" i="1"/>
  <c r="BC22" i="1"/>
  <c r="BD16" i="1"/>
  <c r="BD17" i="1"/>
  <c r="BC10" i="1"/>
  <c r="BC15" i="1"/>
  <c r="BD9" i="1"/>
  <c r="BD10" i="1"/>
  <c r="BC3" i="1"/>
  <c r="BC8" i="1"/>
  <c r="BD2" i="1"/>
  <c r="BD3" i="1"/>
  <c r="BF59" i="1"/>
  <c r="BF64" i="1"/>
  <c r="BG58" i="1"/>
  <c r="BG59" i="1"/>
  <c r="BF52" i="1"/>
  <c r="BF57" i="1"/>
  <c r="BG51" i="1"/>
  <c r="BG52" i="1"/>
  <c r="BF45" i="1"/>
  <c r="BF50" i="1"/>
  <c r="BG44" i="1"/>
  <c r="BG45" i="1"/>
  <c r="BF38" i="1"/>
  <c r="BF43" i="1"/>
  <c r="BG37" i="1"/>
  <c r="BG38" i="1"/>
  <c r="BF31" i="1"/>
  <c r="BF36" i="1"/>
  <c r="BG30" i="1"/>
  <c r="BG31" i="1"/>
  <c r="BF24" i="1"/>
  <c r="BF29" i="1"/>
  <c r="BG23" i="1"/>
  <c r="BG24" i="1"/>
  <c r="BF17" i="1"/>
  <c r="BF22" i="1"/>
  <c r="BG16" i="1"/>
  <c r="BG17" i="1"/>
  <c r="BF10" i="1"/>
  <c r="BF15" i="1"/>
  <c r="BG9" i="1"/>
  <c r="BG10" i="1"/>
  <c r="BF3" i="1"/>
  <c r="BF8" i="1"/>
  <c r="BG2" i="1"/>
  <c r="BG3" i="1"/>
  <c r="BI59" i="1"/>
  <c r="BI64" i="1"/>
  <c r="BJ58" i="1"/>
  <c r="BJ59" i="1"/>
  <c r="BI52" i="1"/>
  <c r="BI57" i="1"/>
  <c r="BJ51" i="1"/>
  <c r="BJ52" i="1"/>
  <c r="B156" i="4"/>
  <c r="E156" i="4"/>
  <c r="F156" i="4"/>
  <c r="G156" i="4"/>
  <c r="H156" i="4"/>
  <c r="I156" i="4"/>
  <c r="J156" i="4"/>
  <c r="K156" i="4"/>
  <c r="L156" i="4"/>
  <c r="B157" i="4"/>
  <c r="E157" i="4"/>
  <c r="F157" i="4"/>
  <c r="G157" i="4"/>
  <c r="H157" i="4"/>
  <c r="I157" i="4"/>
  <c r="J157" i="4"/>
  <c r="K157" i="4"/>
  <c r="L157" i="4"/>
  <c r="B158" i="4"/>
  <c r="E158" i="4"/>
  <c r="F158" i="4"/>
  <c r="G158" i="4"/>
  <c r="H158" i="4"/>
  <c r="I158" i="4"/>
  <c r="J158" i="4"/>
  <c r="K158" i="4"/>
  <c r="L158" i="4"/>
  <c r="B159" i="4"/>
  <c r="E159" i="4"/>
  <c r="F159" i="4"/>
  <c r="G159" i="4"/>
  <c r="H159" i="4"/>
  <c r="I159" i="4"/>
  <c r="J159" i="4"/>
  <c r="K159" i="4"/>
  <c r="L159" i="4"/>
  <c r="B160" i="4"/>
  <c r="E160" i="4"/>
  <c r="F160" i="4"/>
  <c r="G160" i="4"/>
  <c r="H160" i="4"/>
  <c r="I160" i="4"/>
  <c r="J160" i="4"/>
  <c r="K160" i="4"/>
  <c r="L160" i="4"/>
  <c r="B161" i="4"/>
  <c r="E161" i="4"/>
  <c r="F161" i="4"/>
  <c r="G161" i="4"/>
  <c r="H161" i="4"/>
  <c r="I161" i="4"/>
  <c r="J161" i="4"/>
  <c r="K161" i="4"/>
  <c r="L161" i="4"/>
  <c r="B162" i="4"/>
  <c r="E162" i="4"/>
  <c r="F162" i="4"/>
  <c r="G162" i="4"/>
  <c r="H162" i="4"/>
  <c r="I162" i="4"/>
  <c r="J162" i="4"/>
  <c r="K162" i="4"/>
  <c r="L162" i="4"/>
  <c r="B163" i="4"/>
  <c r="E163" i="4"/>
  <c r="F163" i="4"/>
  <c r="G163" i="4"/>
  <c r="H163" i="4"/>
  <c r="I163" i="4"/>
  <c r="J163" i="4"/>
  <c r="K163" i="4"/>
  <c r="L163" i="4"/>
  <c r="B164" i="4"/>
  <c r="E164" i="4"/>
  <c r="F164" i="4"/>
  <c r="G164" i="4"/>
  <c r="H164" i="4"/>
  <c r="I164" i="4"/>
  <c r="J164" i="4"/>
  <c r="K164" i="4"/>
  <c r="L164" i="4"/>
  <c r="B165" i="4"/>
  <c r="E165" i="4"/>
  <c r="F165" i="4"/>
  <c r="G165" i="4"/>
  <c r="H165" i="4"/>
  <c r="I165" i="4"/>
  <c r="J165" i="4"/>
  <c r="K165" i="4"/>
  <c r="L165" i="4"/>
  <c r="B166" i="4"/>
  <c r="E166" i="4"/>
  <c r="F166" i="4"/>
  <c r="G166" i="4"/>
  <c r="H166" i="4"/>
  <c r="I166" i="4"/>
  <c r="J166" i="4"/>
  <c r="K166" i="4"/>
  <c r="L166" i="4"/>
  <c r="B167" i="4"/>
  <c r="E167" i="4"/>
  <c r="F167" i="4"/>
  <c r="G167" i="4"/>
  <c r="H167" i="4"/>
  <c r="I167" i="4"/>
  <c r="J167" i="4"/>
  <c r="K167" i="4"/>
  <c r="L167" i="4"/>
  <c r="B168" i="4"/>
  <c r="E168" i="4"/>
  <c r="F168" i="4"/>
  <c r="G168" i="4"/>
  <c r="H168" i="4"/>
  <c r="I168" i="4"/>
  <c r="J168" i="4"/>
  <c r="K168" i="4"/>
  <c r="L168" i="4"/>
  <c r="B169" i="4"/>
  <c r="E169" i="4"/>
  <c r="F169" i="4"/>
  <c r="G169" i="4"/>
  <c r="H169" i="4"/>
  <c r="I169" i="4"/>
  <c r="J169" i="4"/>
  <c r="K169" i="4"/>
  <c r="L169" i="4"/>
  <c r="B170" i="4"/>
  <c r="E170" i="4"/>
  <c r="F170" i="4"/>
  <c r="G170" i="4"/>
  <c r="H170" i="4"/>
  <c r="I170" i="4"/>
  <c r="J170" i="4"/>
  <c r="K170" i="4"/>
  <c r="L170" i="4"/>
  <c r="B171" i="4"/>
  <c r="E171" i="4"/>
  <c r="F171" i="4"/>
  <c r="G171" i="4"/>
  <c r="H171" i="4"/>
  <c r="I171" i="4"/>
  <c r="J171" i="4"/>
  <c r="K171" i="4"/>
  <c r="L171" i="4"/>
  <c r="B172" i="4"/>
  <c r="E172" i="4"/>
  <c r="F172" i="4"/>
  <c r="G172" i="4"/>
  <c r="H172" i="4"/>
  <c r="I172" i="4"/>
  <c r="J172" i="4"/>
  <c r="K172" i="4"/>
  <c r="L172" i="4"/>
  <c r="B173" i="4"/>
  <c r="E173" i="4"/>
  <c r="F173" i="4"/>
  <c r="G173" i="4"/>
  <c r="H173" i="4"/>
  <c r="I173" i="4"/>
  <c r="J173" i="4"/>
  <c r="K173" i="4"/>
  <c r="L173" i="4"/>
  <c r="B174" i="4"/>
  <c r="E174" i="4"/>
  <c r="F174" i="4"/>
  <c r="G174" i="4"/>
  <c r="H174" i="4"/>
  <c r="I174" i="4"/>
  <c r="J174" i="4"/>
  <c r="K174" i="4"/>
  <c r="L174" i="4"/>
  <c r="B175" i="4"/>
  <c r="E175" i="4"/>
  <c r="F175" i="4"/>
  <c r="G175" i="4"/>
  <c r="H175" i="4"/>
  <c r="I175" i="4"/>
  <c r="J175" i="4"/>
  <c r="K175" i="4"/>
  <c r="L175" i="4"/>
  <c r="B176" i="4"/>
  <c r="E176" i="4"/>
  <c r="F176" i="4"/>
  <c r="G176" i="4"/>
  <c r="H176" i="4"/>
  <c r="I176" i="4"/>
  <c r="J176" i="4"/>
  <c r="K176" i="4"/>
  <c r="L176" i="4"/>
  <c r="B177" i="4"/>
  <c r="E177" i="4"/>
  <c r="F177" i="4"/>
  <c r="G177" i="4"/>
  <c r="H177" i="4"/>
  <c r="I177" i="4"/>
  <c r="J177" i="4"/>
  <c r="K177" i="4"/>
  <c r="L177" i="4"/>
  <c r="B178" i="4"/>
  <c r="E178" i="4"/>
  <c r="F178" i="4"/>
  <c r="G178" i="4"/>
  <c r="H178" i="4"/>
  <c r="I178" i="4"/>
  <c r="J178" i="4"/>
  <c r="K178" i="4"/>
  <c r="L178" i="4"/>
  <c r="B179" i="4"/>
  <c r="E179" i="4"/>
  <c r="F179" i="4"/>
  <c r="G179" i="4"/>
  <c r="H179" i="4"/>
  <c r="I179" i="4"/>
  <c r="J179" i="4"/>
  <c r="K179" i="4"/>
  <c r="L179" i="4"/>
  <c r="B180" i="4"/>
  <c r="E180" i="4"/>
  <c r="F180" i="4"/>
  <c r="G180" i="4"/>
  <c r="H180" i="4"/>
  <c r="I180" i="4"/>
  <c r="J180" i="4"/>
  <c r="K180" i="4"/>
  <c r="L180" i="4"/>
  <c r="B181" i="4"/>
  <c r="E181" i="4"/>
  <c r="F181" i="4"/>
  <c r="G181" i="4"/>
  <c r="H181" i="4"/>
  <c r="I181" i="4"/>
  <c r="J181" i="4"/>
  <c r="K181" i="4"/>
  <c r="L181" i="4"/>
  <c r="B182" i="4"/>
  <c r="E182" i="4"/>
  <c r="F182" i="4"/>
  <c r="G182" i="4"/>
  <c r="H182" i="4"/>
  <c r="I182" i="4"/>
  <c r="J182" i="4"/>
  <c r="K182" i="4"/>
  <c r="L182" i="4"/>
  <c r="B183" i="4"/>
  <c r="E183" i="4"/>
  <c r="F183" i="4"/>
  <c r="G183" i="4"/>
  <c r="H183" i="4"/>
  <c r="I183" i="4"/>
  <c r="J183" i="4"/>
  <c r="K183" i="4"/>
  <c r="L183" i="4"/>
  <c r="B184" i="4"/>
  <c r="E184" i="4"/>
  <c r="F184" i="4"/>
  <c r="G184" i="4"/>
  <c r="H184" i="4"/>
  <c r="I184" i="4"/>
  <c r="J184" i="4"/>
  <c r="K184" i="4"/>
  <c r="L184" i="4"/>
  <c r="B185" i="4"/>
  <c r="E185" i="4"/>
  <c r="F185" i="4"/>
  <c r="G185" i="4"/>
  <c r="H185" i="4"/>
  <c r="I185" i="4"/>
  <c r="J185" i="4"/>
  <c r="K185" i="4"/>
  <c r="L185" i="4"/>
  <c r="B186" i="4"/>
  <c r="E186" i="4"/>
  <c r="F186" i="4"/>
  <c r="G186" i="4"/>
  <c r="H186" i="4"/>
  <c r="I186" i="4"/>
  <c r="J186" i="4"/>
  <c r="K186" i="4"/>
  <c r="L186" i="4"/>
  <c r="B187" i="4"/>
  <c r="E187" i="4"/>
  <c r="F187" i="4"/>
  <c r="G187" i="4"/>
  <c r="H187" i="4"/>
  <c r="I187" i="4"/>
  <c r="J187" i="4"/>
  <c r="K187" i="4"/>
  <c r="L187" i="4"/>
  <c r="B188" i="4"/>
  <c r="E188" i="4"/>
  <c r="F188" i="4"/>
  <c r="G188" i="4"/>
  <c r="H188" i="4"/>
  <c r="I188" i="4"/>
  <c r="J188" i="4"/>
  <c r="K188" i="4"/>
  <c r="L188" i="4"/>
  <c r="B189" i="4"/>
  <c r="E189" i="4"/>
  <c r="F189" i="4"/>
  <c r="G189" i="4"/>
  <c r="H189" i="4"/>
  <c r="I189" i="4"/>
  <c r="J189" i="4"/>
  <c r="K189" i="4"/>
  <c r="L189" i="4"/>
  <c r="B190" i="4"/>
  <c r="E190" i="4"/>
  <c r="F190" i="4"/>
  <c r="G190" i="4"/>
  <c r="H190" i="4"/>
  <c r="I190" i="4"/>
  <c r="J190" i="4"/>
  <c r="K190" i="4"/>
  <c r="L190" i="4"/>
  <c r="B191" i="4"/>
  <c r="E191" i="4"/>
  <c r="F191" i="4"/>
  <c r="G191" i="4"/>
  <c r="H191" i="4"/>
  <c r="I191" i="4"/>
  <c r="J191" i="4"/>
  <c r="K191" i="4"/>
  <c r="L191" i="4"/>
  <c r="B192" i="4"/>
  <c r="E192" i="4"/>
  <c r="F192" i="4"/>
  <c r="G192" i="4"/>
  <c r="H192" i="4"/>
  <c r="I192" i="4"/>
  <c r="J192" i="4"/>
  <c r="K192" i="4"/>
  <c r="L192" i="4"/>
  <c r="B193" i="4"/>
  <c r="E193" i="4"/>
  <c r="F193" i="4"/>
  <c r="G193" i="4"/>
  <c r="H193" i="4"/>
  <c r="I193" i="4"/>
  <c r="J193" i="4"/>
  <c r="K193" i="4"/>
  <c r="L193" i="4"/>
  <c r="B194" i="4"/>
  <c r="E194" i="4"/>
  <c r="F194" i="4"/>
  <c r="G194" i="4"/>
  <c r="H194" i="4"/>
  <c r="I194" i="4"/>
  <c r="J194" i="4"/>
  <c r="K194" i="4"/>
  <c r="L194" i="4"/>
  <c r="B195" i="4"/>
  <c r="E195" i="4"/>
  <c r="F195" i="4"/>
  <c r="G195" i="4"/>
  <c r="H195" i="4"/>
  <c r="I195" i="4"/>
  <c r="J195" i="4"/>
  <c r="K195" i="4"/>
  <c r="L195" i="4"/>
  <c r="B196" i="4"/>
  <c r="E196" i="4"/>
  <c r="F196" i="4"/>
  <c r="G196" i="4"/>
  <c r="H196" i="4"/>
  <c r="I196" i="4"/>
  <c r="J196" i="4"/>
  <c r="K196" i="4"/>
  <c r="L196" i="4"/>
  <c r="B197" i="4"/>
  <c r="E197" i="4"/>
  <c r="F197" i="4"/>
  <c r="G197" i="4"/>
  <c r="H197" i="4"/>
  <c r="I197" i="4"/>
  <c r="J197" i="4"/>
  <c r="K197" i="4"/>
  <c r="L197" i="4"/>
  <c r="B198" i="4"/>
  <c r="E198" i="4"/>
  <c r="F198" i="4"/>
  <c r="G198" i="4"/>
  <c r="H198" i="4"/>
  <c r="I198" i="4"/>
  <c r="J198" i="4"/>
  <c r="K198" i="4"/>
  <c r="L198" i="4"/>
  <c r="B199" i="4"/>
  <c r="E199" i="4"/>
  <c r="F199" i="4"/>
  <c r="G199" i="4"/>
  <c r="H199" i="4"/>
  <c r="I199" i="4"/>
  <c r="J199" i="4"/>
  <c r="K199" i="4"/>
  <c r="L199" i="4"/>
  <c r="B200" i="4"/>
  <c r="E200" i="4"/>
  <c r="F200" i="4"/>
  <c r="G200" i="4"/>
  <c r="H200" i="4"/>
  <c r="I200" i="4"/>
  <c r="J200" i="4"/>
  <c r="K200" i="4"/>
  <c r="L200" i="4"/>
  <c r="B201" i="4"/>
  <c r="E201" i="4"/>
  <c r="F201" i="4"/>
  <c r="G201" i="4"/>
  <c r="H201" i="4"/>
  <c r="I201" i="4"/>
  <c r="J201" i="4"/>
  <c r="K201" i="4"/>
  <c r="L201" i="4"/>
  <c r="B202" i="4"/>
  <c r="E202" i="4"/>
  <c r="F202" i="4"/>
  <c r="G202" i="4"/>
  <c r="H202" i="4"/>
  <c r="I202" i="4"/>
  <c r="J202" i="4"/>
  <c r="K202" i="4"/>
  <c r="L202" i="4"/>
  <c r="B203" i="4"/>
  <c r="E203" i="4"/>
  <c r="F203" i="4"/>
  <c r="G203" i="4"/>
  <c r="H203" i="4"/>
  <c r="I203" i="4"/>
  <c r="J203" i="4"/>
  <c r="K203" i="4"/>
  <c r="L203" i="4"/>
  <c r="B204" i="4"/>
  <c r="E204" i="4"/>
  <c r="F204" i="4"/>
  <c r="G204" i="4"/>
  <c r="H204" i="4"/>
  <c r="I204" i="4"/>
  <c r="J204" i="4"/>
  <c r="K204" i="4"/>
  <c r="L204" i="4"/>
  <c r="BR54" i="1"/>
  <c r="BR53" i="1"/>
  <c r="BR61" i="1"/>
  <c r="BR60" i="1"/>
  <c r="BO5" i="1"/>
  <c r="BO4" i="1"/>
  <c r="BO12" i="1"/>
  <c r="BO11" i="1"/>
  <c r="BO19" i="1"/>
  <c r="BO18" i="1"/>
  <c r="BO26" i="1"/>
  <c r="M199" i="4"/>
  <c r="BO33" i="1"/>
  <c r="BO32" i="1"/>
  <c r="BO40" i="1"/>
  <c r="M197" i="4"/>
  <c r="BO47" i="1"/>
  <c r="BO46" i="1"/>
  <c r="BO54" i="1"/>
  <c r="M195" i="4"/>
  <c r="BO61" i="1"/>
  <c r="BO60" i="1"/>
  <c r="BL5" i="1"/>
  <c r="M193" i="4"/>
  <c r="BL12" i="1"/>
  <c r="BL11" i="1"/>
  <c r="BL19" i="1"/>
  <c r="M191" i="4"/>
  <c r="BL26" i="1"/>
  <c r="BL25" i="1"/>
  <c r="BL33" i="1"/>
  <c r="M189" i="4"/>
  <c r="BL40" i="1"/>
  <c r="BL39" i="1"/>
  <c r="BL47" i="1"/>
  <c r="M187" i="4"/>
  <c r="BL54" i="1"/>
  <c r="BL53" i="1"/>
  <c r="BL61" i="1"/>
  <c r="M185" i="4"/>
  <c r="BI5" i="1"/>
  <c r="BI4" i="1"/>
  <c r="BI12" i="1"/>
  <c r="M183" i="4"/>
  <c r="BI19" i="1"/>
  <c r="BI18" i="1"/>
  <c r="BI26" i="1"/>
  <c r="M181" i="4"/>
  <c r="BI33" i="1"/>
  <c r="BI32" i="1"/>
  <c r="BI40" i="1"/>
  <c r="M179" i="4"/>
  <c r="BI47" i="1"/>
  <c r="BI46" i="1"/>
  <c r="BI54" i="1"/>
  <c r="M177" i="4"/>
  <c r="BI61" i="1"/>
  <c r="BI60" i="1"/>
  <c r="BF5" i="1"/>
  <c r="M175" i="4"/>
  <c r="BF12" i="1"/>
  <c r="BF11" i="1"/>
  <c r="BF19" i="1"/>
  <c r="M173" i="4"/>
  <c r="BF26" i="1"/>
  <c r="BF25" i="1"/>
  <c r="BF33" i="1"/>
  <c r="M171" i="4"/>
  <c r="BF40" i="1"/>
  <c r="BF39" i="1"/>
  <c r="BF47" i="1"/>
  <c r="M169" i="4"/>
  <c r="BF54" i="1"/>
  <c r="BF53" i="1"/>
  <c r="BF61" i="1"/>
  <c r="M167" i="4"/>
  <c r="BC5" i="1"/>
  <c r="BC4" i="1"/>
  <c r="BC12" i="1"/>
  <c r="M165" i="4"/>
  <c r="BC19" i="1"/>
  <c r="BC18" i="1"/>
  <c r="BC26" i="1"/>
  <c r="M163" i="4"/>
  <c r="BC33" i="1"/>
  <c r="BC32" i="1"/>
  <c r="BC40" i="1"/>
  <c r="M161" i="4"/>
  <c r="BC47" i="1"/>
  <c r="M160" i="4"/>
  <c r="N159" i="4"/>
  <c r="N157" i="4"/>
  <c r="AZ4" i="1"/>
  <c r="AZ12" i="1"/>
  <c r="AZ11" i="1"/>
  <c r="C154" i="2"/>
  <c r="AZ13" i="1" s="1"/>
  <c r="C155" i="2"/>
  <c r="AZ6" i="1" s="1"/>
  <c r="C156" i="2"/>
  <c r="BC62" i="1" s="1"/>
  <c r="C157" i="2"/>
  <c r="BC55" i="1" s="1"/>
  <c r="C158" i="2"/>
  <c r="BC48" i="1" s="1"/>
  <c r="D158" i="2"/>
  <c r="BC49" i="1" s="1"/>
  <c r="D159" i="2"/>
  <c r="D161" i="4" s="1"/>
  <c r="C159" i="2"/>
  <c r="BC41" i="1" s="1"/>
  <c r="C160" i="2"/>
  <c r="BC34" i="1" s="1"/>
  <c r="C161" i="2"/>
  <c r="BC27" i="1" s="1"/>
  <c r="C162" i="2"/>
  <c r="BC20" i="1" s="1"/>
  <c r="C163" i="2"/>
  <c r="C165" i="4" s="1"/>
  <c r="C164" i="2"/>
  <c r="BC6" i="1" s="1"/>
  <c r="C165" i="2"/>
  <c r="BF62" i="1" s="1"/>
  <c r="C166" i="2"/>
  <c r="BF55" i="1" s="1"/>
  <c r="C167" i="2"/>
  <c r="BF48" i="1" s="1"/>
  <c r="C168" i="2"/>
  <c r="BF41" i="1" s="1"/>
  <c r="C169" i="2"/>
  <c r="C171" i="4" s="1"/>
  <c r="C170" i="2"/>
  <c r="BF27" i="1" s="1"/>
  <c r="C171" i="2"/>
  <c r="BF20" i="1" s="1"/>
  <c r="D171" i="2"/>
  <c r="D173" i="4" s="1"/>
  <c r="D172" i="2"/>
  <c r="BF14" i="1" s="1"/>
  <c r="D173" i="2"/>
  <c r="D175" i="4" s="1"/>
  <c r="D174" i="2"/>
  <c r="BI63" i="1" s="1"/>
  <c r="D175" i="2"/>
  <c r="D177" i="4" s="1"/>
  <c r="D176" i="2"/>
  <c r="D178" i="4" s="1"/>
  <c r="D177" i="2"/>
  <c r="BI42" i="1" s="1"/>
  <c r="D178" i="2"/>
  <c r="D180" i="4" s="1"/>
  <c r="D179" i="2"/>
  <c r="BI28" i="1" s="1"/>
  <c r="D180" i="2"/>
  <c r="D182" i="4" s="1"/>
  <c r="D181" i="2"/>
  <c r="BI14" i="1" s="1"/>
  <c r="D182" i="2"/>
  <c r="BI7" i="1" s="1"/>
  <c r="D183" i="2"/>
  <c r="BL63" i="1" s="1"/>
  <c r="C172" i="2"/>
  <c r="BF13" i="1" s="1"/>
  <c r="C173" i="2"/>
  <c r="BF6" i="1" s="1"/>
  <c r="C174" i="2"/>
  <c r="BI62" i="1" s="1"/>
  <c r="C175" i="2"/>
  <c r="BI55" i="1" s="1"/>
  <c r="C176" i="2"/>
  <c r="C178" i="4" s="1"/>
  <c r="C177" i="2"/>
  <c r="BI41" i="1" s="1"/>
  <c r="C178" i="2"/>
  <c r="BI34" i="1" s="1"/>
  <c r="C179" i="2"/>
  <c r="C181" i="4" s="1"/>
  <c r="C180" i="2"/>
  <c r="BI20" i="1" s="1"/>
  <c r="C181" i="2"/>
  <c r="BI13" i="1" s="1"/>
  <c r="C182" i="2"/>
  <c r="C184" i="4" s="1"/>
  <c r="C183" i="2"/>
  <c r="BL62" i="1" s="1"/>
  <c r="C184" i="2"/>
  <c r="BL55" i="1" s="1"/>
  <c r="D184" i="2"/>
  <c r="D186" i="4" s="1"/>
  <c r="D185" i="2"/>
  <c r="BL49" i="1" s="1"/>
  <c r="D186" i="2"/>
  <c r="D188" i="4" s="1"/>
  <c r="D187" i="2"/>
  <c r="BL35" i="1" s="1"/>
  <c r="D188" i="2"/>
  <c r="D190" i="4" s="1"/>
  <c r="D189" i="2"/>
  <c r="BL21" i="1" s="1"/>
  <c r="D190" i="2"/>
  <c r="D192" i="4" s="1"/>
  <c r="D191" i="2"/>
  <c r="BL7" i="1" s="1"/>
  <c r="D192" i="2"/>
  <c r="D194" i="4" s="1"/>
  <c r="D193" i="2"/>
  <c r="BO56" i="1" s="1"/>
  <c r="D194" i="2"/>
  <c r="D196" i="4" s="1"/>
  <c r="D195" i="2"/>
  <c r="BO42" i="1" s="1"/>
  <c r="D196" i="2"/>
  <c r="D198" i="4" s="1"/>
  <c r="D197" i="2"/>
  <c r="BO28" i="1" s="1"/>
  <c r="D198" i="2"/>
  <c r="D200" i="4" s="1"/>
  <c r="D199" i="2"/>
  <c r="BO14" i="1" s="1"/>
  <c r="D200" i="2"/>
  <c r="D202" i="4" s="1"/>
  <c r="D201" i="2"/>
  <c r="D203" i="4" s="1"/>
  <c r="D202" i="2"/>
  <c r="D204" i="4" s="1"/>
  <c r="C185" i="2"/>
  <c r="BL48" i="1" s="1"/>
  <c r="C186" i="2"/>
  <c r="BL41" i="1" s="1"/>
  <c r="C187" i="2"/>
  <c r="BL34" i="1" s="1"/>
  <c r="C188" i="2"/>
  <c r="BL27" i="1" s="1"/>
  <c r="C189" i="2"/>
  <c r="BL20" i="1" s="1"/>
  <c r="C190" i="2"/>
  <c r="BL13" i="1" s="1"/>
  <c r="C191" i="2"/>
  <c r="BL6" i="1" s="1"/>
  <c r="C192" i="2"/>
  <c r="BO62" i="1" s="1"/>
  <c r="C193" i="2"/>
  <c r="BO55" i="1" s="1"/>
  <c r="C194" i="2"/>
  <c r="BO48" i="1" s="1"/>
  <c r="C195" i="2"/>
  <c r="BO41" i="1" s="1"/>
  <c r="C196" i="2"/>
  <c r="BO34" i="1" s="1"/>
  <c r="C197" i="2"/>
  <c r="BO27" i="1" s="1"/>
  <c r="C198" i="2"/>
  <c r="BO20" i="1" s="1"/>
  <c r="C199" i="2"/>
  <c r="BO13" i="1" s="1"/>
  <c r="C200" i="2"/>
  <c r="BO6" i="1" s="1"/>
  <c r="C201" i="2"/>
  <c r="C203" i="4" s="1"/>
  <c r="C202" i="2"/>
  <c r="BR55" i="1" s="1"/>
  <c r="A158" i="2"/>
  <c r="BC44" i="1" s="1"/>
  <c r="A159" i="2"/>
  <c r="BC37" i="1" s="1"/>
  <c r="A160" i="2"/>
  <c r="BC30" i="1" s="1"/>
  <c r="A161" i="2"/>
  <c r="BC23" i="1" s="1"/>
  <c r="A162" i="2"/>
  <c r="BC16" i="1" s="1"/>
  <c r="A163" i="2"/>
  <c r="BC9" i="1" s="1"/>
  <c r="A164" i="2"/>
  <c r="BC2" i="1" s="1"/>
  <c r="A165" i="2"/>
  <c r="BF58" i="1" s="1"/>
  <c r="A166" i="2"/>
  <c r="BF51" i="1" s="1"/>
  <c r="A167" i="2"/>
  <c r="BF44" i="1" s="1"/>
  <c r="A168" i="2"/>
  <c r="BF37" i="1" s="1"/>
  <c r="A169" i="2"/>
  <c r="BF30" i="1" s="1"/>
  <c r="A170" i="2"/>
  <c r="BF23" i="1" s="1"/>
  <c r="A171" i="2"/>
  <c r="BF16" i="1" s="1"/>
  <c r="A172" i="2"/>
  <c r="BF9" i="1" s="1"/>
  <c r="A173" i="2"/>
  <c r="BF2" i="1" s="1"/>
  <c r="A174" i="2"/>
  <c r="BI58" i="1" s="1"/>
  <c r="A175" i="2"/>
  <c r="BI51" i="1" s="1"/>
  <c r="A176" i="2"/>
  <c r="BI44" i="1" s="1"/>
  <c r="A177" i="2"/>
  <c r="BI37" i="1" s="1"/>
  <c r="A178" i="2"/>
  <c r="BI30" i="1" s="1"/>
  <c r="A179" i="2"/>
  <c r="BI23" i="1" s="1"/>
  <c r="A180" i="2"/>
  <c r="BI16" i="1" s="1"/>
  <c r="A181" i="2"/>
  <c r="BI9" i="1" s="1"/>
  <c r="A182" i="2"/>
  <c r="BI2" i="1" s="1"/>
  <c r="A183" i="2"/>
  <c r="BL58" i="1" s="1"/>
  <c r="A184" i="2"/>
  <c r="BL51" i="1" s="1"/>
  <c r="A185" i="2"/>
  <c r="BL44" i="1" s="1"/>
  <c r="A186" i="2"/>
  <c r="BL37" i="1" s="1"/>
  <c r="A187" i="2"/>
  <c r="BL30" i="1" s="1"/>
  <c r="A188" i="2"/>
  <c r="BL23" i="1" s="1"/>
  <c r="A189" i="2"/>
  <c r="BL16" i="1" s="1"/>
  <c r="A190" i="2"/>
  <c r="A192" i="4" s="1"/>
  <c r="A191" i="2"/>
  <c r="BL2" i="1" s="1"/>
  <c r="A192" i="2"/>
  <c r="BO58" i="1" s="1"/>
  <c r="A193" i="2"/>
  <c r="BO51" i="1" s="1"/>
  <c r="A194" i="2"/>
  <c r="BO44" i="1" s="1"/>
  <c r="A195" i="2"/>
  <c r="BO37" i="1" s="1"/>
  <c r="A196" i="2"/>
  <c r="BO30" i="1" s="1"/>
  <c r="A197" i="2"/>
  <c r="BO23" i="1" s="1"/>
  <c r="A198" i="2"/>
  <c r="BO16" i="1" s="1"/>
  <c r="A199" i="2"/>
  <c r="A201" i="4" s="1"/>
  <c r="A200" i="2"/>
  <c r="A202" i="4" s="1"/>
  <c r="A201" i="2"/>
  <c r="BR58" i="1" s="1"/>
  <c r="A202" i="2"/>
  <c r="A204" i="4" s="1"/>
  <c r="E5" i="4"/>
  <c r="A2" i="4"/>
  <c r="A2" i="1"/>
  <c r="E2" i="1"/>
  <c r="H2" i="1"/>
  <c r="K2" i="1"/>
  <c r="N2" i="1"/>
  <c r="Q2" i="1"/>
  <c r="T2" i="1"/>
  <c r="W2" i="1"/>
  <c r="Z2" i="1"/>
  <c r="AC2" i="1"/>
  <c r="AF2" i="1"/>
  <c r="AI2" i="1"/>
  <c r="AL2" i="1"/>
  <c r="AO2" i="1"/>
  <c r="AR2" i="1"/>
  <c r="AU2" i="1"/>
  <c r="AX2" i="1"/>
  <c r="A3" i="1"/>
  <c r="D3" i="1"/>
  <c r="E3" i="1"/>
  <c r="G3" i="1"/>
  <c r="H3" i="1"/>
  <c r="J3" i="1"/>
  <c r="K3" i="1"/>
  <c r="M3" i="1"/>
  <c r="N3" i="1"/>
  <c r="P3" i="1"/>
  <c r="Q3" i="1"/>
  <c r="S3" i="1"/>
  <c r="T3" i="1"/>
  <c r="V3" i="1"/>
  <c r="W3" i="1"/>
  <c r="Y3" i="1"/>
  <c r="Z3" i="1"/>
  <c r="AB3" i="1"/>
  <c r="AC3" i="1"/>
  <c r="AE3" i="1"/>
  <c r="AF3" i="1"/>
  <c r="AH3" i="1"/>
  <c r="AI3" i="1"/>
  <c r="AK3" i="1"/>
  <c r="AL3" i="1"/>
  <c r="AN3" i="1"/>
  <c r="AO3" i="1"/>
  <c r="AQ3" i="1"/>
  <c r="AR3" i="1"/>
  <c r="AT3" i="1"/>
  <c r="AU3" i="1"/>
  <c r="AW3" i="1"/>
  <c r="AX3" i="1"/>
  <c r="D8" i="1"/>
  <c r="G8" i="1"/>
  <c r="J8" i="1"/>
  <c r="M8" i="1"/>
  <c r="P8" i="1"/>
  <c r="S8" i="1"/>
  <c r="V8" i="1"/>
  <c r="Y8" i="1"/>
  <c r="AB8" i="1"/>
  <c r="AE8" i="1"/>
  <c r="AH8" i="1"/>
  <c r="AK8" i="1"/>
  <c r="AN8" i="1"/>
  <c r="AQ8" i="1"/>
  <c r="AT8" i="1"/>
  <c r="AW8" i="1"/>
  <c r="E9" i="1"/>
  <c r="H9" i="1"/>
  <c r="K9" i="1"/>
  <c r="N9" i="1"/>
  <c r="Q9" i="1"/>
  <c r="T9" i="1"/>
  <c r="W9" i="1"/>
  <c r="Z9" i="1"/>
  <c r="AC9" i="1"/>
  <c r="AF9" i="1"/>
  <c r="AI9" i="1"/>
  <c r="AL9" i="1"/>
  <c r="AO9" i="1"/>
  <c r="AR9" i="1"/>
  <c r="AU9" i="1"/>
  <c r="AX9" i="1"/>
  <c r="D10" i="1"/>
  <c r="E10" i="1"/>
  <c r="G10" i="1"/>
  <c r="H10" i="1"/>
  <c r="J10" i="1"/>
  <c r="K10" i="1"/>
  <c r="M10" i="1"/>
  <c r="N10" i="1"/>
  <c r="P10" i="1"/>
  <c r="Q10" i="1"/>
  <c r="S10" i="1"/>
  <c r="T10" i="1"/>
  <c r="V10" i="1"/>
  <c r="W10" i="1"/>
  <c r="Y10" i="1"/>
  <c r="Z10" i="1"/>
  <c r="AB10" i="1"/>
  <c r="AC10" i="1"/>
  <c r="AE10" i="1"/>
  <c r="AF10" i="1"/>
  <c r="AH10" i="1"/>
  <c r="AI10" i="1"/>
  <c r="AK10" i="1"/>
  <c r="AL10" i="1"/>
  <c r="AN10" i="1"/>
  <c r="AO10" i="1"/>
  <c r="AQ10" i="1"/>
  <c r="AR10" i="1"/>
  <c r="AT10" i="1"/>
  <c r="AU10" i="1"/>
  <c r="AW10" i="1"/>
  <c r="AX10" i="1"/>
  <c r="D15" i="1"/>
  <c r="G15" i="1"/>
  <c r="J15" i="1"/>
  <c r="M15" i="1"/>
  <c r="P15" i="1"/>
  <c r="S15" i="1"/>
  <c r="V15" i="1"/>
  <c r="Y15" i="1"/>
  <c r="AB15" i="1"/>
  <c r="AE15" i="1"/>
  <c r="AH15" i="1"/>
  <c r="AK15" i="1"/>
  <c r="AN15" i="1"/>
  <c r="AQ15" i="1"/>
  <c r="AT15" i="1"/>
  <c r="AW15" i="1"/>
  <c r="E16" i="1"/>
  <c r="H16" i="1"/>
  <c r="K16" i="1"/>
  <c r="N16" i="1"/>
  <c r="Q16" i="1"/>
  <c r="T16" i="1"/>
  <c r="W16" i="1"/>
  <c r="Z16" i="1"/>
  <c r="AC16" i="1"/>
  <c r="AF16" i="1"/>
  <c r="AI16" i="1"/>
  <c r="AL16" i="1"/>
  <c r="AO16" i="1"/>
  <c r="AR16" i="1"/>
  <c r="AU16" i="1"/>
  <c r="AX16" i="1"/>
  <c r="BA16" i="1"/>
  <c r="D17" i="1"/>
  <c r="E17" i="1"/>
  <c r="G17" i="1"/>
  <c r="H17" i="1"/>
  <c r="J17" i="1"/>
  <c r="K17" i="1"/>
  <c r="M17" i="1"/>
  <c r="N17" i="1"/>
  <c r="P17" i="1"/>
  <c r="Q17" i="1"/>
  <c r="S17" i="1"/>
  <c r="T17" i="1"/>
  <c r="V17" i="1"/>
  <c r="W17" i="1"/>
  <c r="Y17" i="1"/>
  <c r="Z17" i="1"/>
  <c r="AB17" i="1"/>
  <c r="AC17" i="1"/>
  <c r="AE17" i="1"/>
  <c r="AF17" i="1"/>
  <c r="AH17" i="1"/>
  <c r="AI17" i="1"/>
  <c r="AK17" i="1"/>
  <c r="AL17" i="1"/>
  <c r="AN17" i="1"/>
  <c r="AO17" i="1"/>
  <c r="AQ17" i="1"/>
  <c r="AR17" i="1"/>
  <c r="AT17" i="1"/>
  <c r="AU17" i="1"/>
  <c r="AW17" i="1"/>
  <c r="AX17" i="1"/>
  <c r="AZ17" i="1"/>
  <c r="BA17" i="1"/>
  <c r="D22" i="1"/>
  <c r="G22" i="1"/>
  <c r="J22" i="1"/>
  <c r="M22" i="1"/>
  <c r="P22" i="1"/>
  <c r="S22" i="1"/>
  <c r="V22" i="1"/>
  <c r="Y22" i="1"/>
  <c r="AB22" i="1"/>
  <c r="AE22" i="1"/>
  <c r="AH22" i="1"/>
  <c r="AK22" i="1"/>
  <c r="AN22" i="1"/>
  <c r="AQ22" i="1"/>
  <c r="AT22" i="1"/>
  <c r="AW22" i="1"/>
  <c r="AZ22" i="1"/>
  <c r="E23" i="1"/>
  <c r="H23" i="1"/>
  <c r="K23" i="1"/>
  <c r="N23" i="1"/>
  <c r="Q23" i="1"/>
  <c r="T23" i="1"/>
  <c r="W23" i="1"/>
  <c r="Z23" i="1"/>
  <c r="AC23" i="1"/>
  <c r="AF23" i="1"/>
  <c r="AI23" i="1"/>
  <c r="AL23" i="1"/>
  <c r="AO23" i="1"/>
  <c r="AR23" i="1"/>
  <c r="AU23" i="1"/>
  <c r="AX23" i="1"/>
  <c r="BA23" i="1"/>
  <c r="D24" i="1"/>
  <c r="E24" i="1"/>
  <c r="G24" i="1"/>
  <c r="H24" i="1"/>
  <c r="J24" i="1"/>
  <c r="K24" i="1"/>
  <c r="M24" i="1"/>
  <c r="N24" i="1"/>
  <c r="P24" i="1"/>
  <c r="Q24" i="1"/>
  <c r="S24" i="1"/>
  <c r="T24" i="1"/>
  <c r="V24" i="1"/>
  <c r="W24" i="1"/>
  <c r="Y24" i="1"/>
  <c r="Z24" i="1"/>
  <c r="AB24" i="1"/>
  <c r="AC24" i="1"/>
  <c r="AE24" i="1"/>
  <c r="AF24" i="1"/>
  <c r="AH24" i="1"/>
  <c r="AI24" i="1"/>
  <c r="AK24" i="1"/>
  <c r="AL24" i="1"/>
  <c r="AN24" i="1"/>
  <c r="AO24" i="1"/>
  <c r="AQ24" i="1"/>
  <c r="AR24" i="1"/>
  <c r="AT24" i="1"/>
  <c r="AU24" i="1"/>
  <c r="AW24" i="1"/>
  <c r="AX24" i="1"/>
  <c r="AZ24" i="1"/>
  <c r="BA24" i="1"/>
  <c r="D29" i="1"/>
  <c r="G29" i="1"/>
  <c r="J29" i="1"/>
  <c r="M29" i="1"/>
  <c r="P29" i="1"/>
  <c r="S29" i="1"/>
  <c r="V29" i="1"/>
  <c r="Y29" i="1"/>
  <c r="AB29" i="1"/>
  <c r="AE29" i="1"/>
  <c r="AH29" i="1"/>
  <c r="AK29" i="1"/>
  <c r="AN29" i="1"/>
  <c r="AQ29" i="1"/>
  <c r="AT29" i="1"/>
  <c r="AW29" i="1"/>
  <c r="AZ29" i="1"/>
  <c r="E30" i="1"/>
  <c r="H30" i="1"/>
  <c r="K30" i="1"/>
  <c r="N30" i="1"/>
  <c r="Q30" i="1"/>
  <c r="T30" i="1"/>
  <c r="W30" i="1"/>
  <c r="Z30" i="1"/>
  <c r="AC30" i="1"/>
  <c r="AF30" i="1"/>
  <c r="AI30" i="1"/>
  <c r="AL30" i="1"/>
  <c r="AO30" i="1"/>
  <c r="AR30" i="1"/>
  <c r="AU30" i="1"/>
  <c r="AX30" i="1"/>
  <c r="BA30" i="1"/>
  <c r="D31" i="1"/>
  <c r="E31" i="1"/>
  <c r="G31" i="1"/>
  <c r="H31" i="1"/>
  <c r="J31" i="1"/>
  <c r="K31" i="1"/>
  <c r="M31" i="1"/>
  <c r="N31" i="1"/>
  <c r="P31" i="1"/>
  <c r="Q31" i="1"/>
  <c r="S31" i="1"/>
  <c r="T31" i="1"/>
  <c r="V31" i="1"/>
  <c r="W31" i="1"/>
  <c r="Y31" i="1"/>
  <c r="Z31" i="1"/>
  <c r="AB31" i="1"/>
  <c r="AC31" i="1"/>
  <c r="AE31" i="1"/>
  <c r="AF31" i="1"/>
  <c r="AH31" i="1"/>
  <c r="AI31" i="1"/>
  <c r="AK31" i="1"/>
  <c r="AL31" i="1"/>
  <c r="AN31" i="1"/>
  <c r="AO31" i="1"/>
  <c r="AQ31" i="1"/>
  <c r="AR31" i="1"/>
  <c r="AT31" i="1"/>
  <c r="AU31" i="1"/>
  <c r="AW31" i="1"/>
  <c r="AX31" i="1"/>
  <c r="AZ31" i="1"/>
  <c r="BA31" i="1"/>
  <c r="D36" i="1"/>
  <c r="G36" i="1"/>
  <c r="J36" i="1"/>
  <c r="M36" i="1"/>
  <c r="P36" i="1"/>
  <c r="S36" i="1"/>
  <c r="V36" i="1"/>
  <c r="Y36" i="1"/>
  <c r="AB36" i="1"/>
  <c r="AE36" i="1"/>
  <c r="AH36" i="1"/>
  <c r="AK36" i="1"/>
  <c r="AN36" i="1"/>
  <c r="AQ36" i="1"/>
  <c r="AT36" i="1"/>
  <c r="AW36" i="1"/>
  <c r="AZ36" i="1"/>
  <c r="E37" i="1"/>
  <c r="H37" i="1"/>
  <c r="K37" i="1"/>
  <c r="N37" i="1"/>
  <c r="Q37" i="1"/>
  <c r="T37" i="1"/>
  <c r="W37" i="1"/>
  <c r="Z37" i="1"/>
  <c r="AC37" i="1"/>
  <c r="AF37" i="1"/>
  <c r="AI37" i="1"/>
  <c r="AL37" i="1"/>
  <c r="AO37" i="1"/>
  <c r="AR37" i="1"/>
  <c r="AU37" i="1"/>
  <c r="AX37" i="1"/>
  <c r="BA37" i="1"/>
  <c r="D38" i="1"/>
  <c r="E38" i="1"/>
  <c r="G38" i="1"/>
  <c r="H38" i="1"/>
  <c r="J38" i="1"/>
  <c r="K38" i="1"/>
  <c r="M38" i="1"/>
  <c r="N38" i="1"/>
  <c r="P38" i="1"/>
  <c r="Q38" i="1"/>
  <c r="S38" i="1"/>
  <c r="T38" i="1"/>
  <c r="V38" i="1"/>
  <c r="W38" i="1"/>
  <c r="Y38" i="1"/>
  <c r="Z38" i="1"/>
  <c r="AB38" i="1"/>
  <c r="AC38" i="1"/>
  <c r="AE38" i="1"/>
  <c r="AF38" i="1"/>
  <c r="AH38" i="1"/>
  <c r="AI38" i="1"/>
  <c r="AK38" i="1"/>
  <c r="AL38" i="1"/>
  <c r="AN38" i="1"/>
  <c r="AO38" i="1"/>
  <c r="AQ38" i="1"/>
  <c r="AR38" i="1"/>
  <c r="AT38" i="1"/>
  <c r="AU38" i="1"/>
  <c r="AW38" i="1"/>
  <c r="AX38" i="1"/>
  <c r="AZ38" i="1"/>
  <c r="BA38" i="1"/>
  <c r="D43" i="1"/>
  <c r="G43" i="1"/>
  <c r="J43" i="1"/>
  <c r="M43" i="1"/>
  <c r="P43" i="1"/>
  <c r="S43" i="1"/>
  <c r="V43" i="1"/>
  <c r="Y43" i="1"/>
  <c r="AB43" i="1"/>
  <c r="AE43" i="1"/>
  <c r="AH43" i="1"/>
  <c r="AK43" i="1"/>
  <c r="AN43" i="1"/>
  <c r="AQ43" i="1"/>
  <c r="AT43" i="1"/>
  <c r="AW43" i="1"/>
  <c r="AZ43" i="1"/>
  <c r="E44" i="1"/>
  <c r="H44" i="1"/>
  <c r="K44" i="1"/>
  <c r="N44" i="1"/>
  <c r="Q44" i="1"/>
  <c r="T44" i="1"/>
  <c r="W44" i="1"/>
  <c r="Z44" i="1"/>
  <c r="AC44" i="1"/>
  <c r="AF44" i="1"/>
  <c r="AI44" i="1"/>
  <c r="AL44" i="1"/>
  <c r="AO44" i="1"/>
  <c r="AR44" i="1"/>
  <c r="AU44" i="1"/>
  <c r="AX44" i="1"/>
  <c r="BA44" i="1"/>
  <c r="D45" i="1"/>
  <c r="E45" i="1"/>
  <c r="G45" i="1"/>
  <c r="H45" i="1"/>
  <c r="J45" i="1"/>
  <c r="K45" i="1"/>
  <c r="M45" i="1"/>
  <c r="N45" i="1"/>
  <c r="P45" i="1"/>
  <c r="Q45" i="1"/>
  <c r="S45" i="1"/>
  <c r="T45" i="1"/>
  <c r="V45" i="1"/>
  <c r="W45" i="1"/>
  <c r="Y45" i="1"/>
  <c r="Z45" i="1"/>
  <c r="AB45" i="1"/>
  <c r="AC45" i="1"/>
  <c r="AE45" i="1"/>
  <c r="AF45" i="1"/>
  <c r="AH45" i="1"/>
  <c r="AI45" i="1"/>
  <c r="AK45" i="1"/>
  <c r="AL45" i="1"/>
  <c r="AN45" i="1"/>
  <c r="AO45" i="1"/>
  <c r="AQ45" i="1"/>
  <c r="AR45" i="1"/>
  <c r="AT45" i="1"/>
  <c r="AU45" i="1"/>
  <c r="AW45" i="1"/>
  <c r="AX45" i="1"/>
  <c r="AZ45" i="1"/>
  <c r="BA45" i="1"/>
  <c r="D50" i="1"/>
  <c r="G50" i="1"/>
  <c r="J50" i="1"/>
  <c r="M50" i="1"/>
  <c r="P50" i="1"/>
  <c r="S50" i="1"/>
  <c r="V50" i="1"/>
  <c r="Y50" i="1"/>
  <c r="AB50" i="1"/>
  <c r="AE50" i="1"/>
  <c r="AH50" i="1"/>
  <c r="AK50" i="1"/>
  <c r="AN50" i="1"/>
  <c r="AQ50" i="1"/>
  <c r="AT50" i="1"/>
  <c r="AW50" i="1"/>
  <c r="AZ50" i="1"/>
  <c r="E51" i="1"/>
  <c r="H51" i="1"/>
  <c r="K51" i="1"/>
  <c r="N51" i="1"/>
  <c r="Q51" i="1"/>
  <c r="T51" i="1"/>
  <c r="W51" i="1"/>
  <c r="Z51" i="1"/>
  <c r="AC51" i="1"/>
  <c r="AF51" i="1"/>
  <c r="AI51" i="1"/>
  <c r="AL51" i="1"/>
  <c r="AO51" i="1"/>
  <c r="AR51" i="1"/>
  <c r="AU51" i="1"/>
  <c r="AX51" i="1"/>
  <c r="BA51" i="1"/>
  <c r="D52" i="1"/>
  <c r="E52" i="1"/>
  <c r="G52" i="1"/>
  <c r="H52" i="1"/>
  <c r="J52" i="1"/>
  <c r="K52" i="1"/>
  <c r="M52" i="1"/>
  <c r="N52" i="1"/>
  <c r="P52" i="1"/>
  <c r="Q52" i="1"/>
  <c r="S52" i="1"/>
  <c r="T52" i="1"/>
  <c r="V52" i="1"/>
  <c r="W52" i="1"/>
  <c r="Y52" i="1"/>
  <c r="Z52" i="1"/>
  <c r="AB52" i="1"/>
  <c r="AC52" i="1"/>
  <c r="AE52" i="1"/>
  <c r="AF52" i="1"/>
  <c r="AH52" i="1"/>
  <c r="AI52" i="1"/>
  <c r="AK52" i="1"/>
  <c r="AL52" i="1"/>
  <c r="AN52" i="1"/>
  <c r="AO52" i="1"/>
  <c r="AQ52" i="1"/>
  <c r="AR52" i="1"/>
  <c r="AT52" i="1"/>
  <c r="AU52" i="1"/>
  <c r="AW52" i="1"/>
  <c r="AX52" i="1"/>
  <c r="AZ52" i="1"/>
  <c r="BA52" i="1"/>
  <c r="D57" i="1"/>
  <c r="G57" i="1"/>
  <c r="J57" i="1"/>
  <c r="M57" i="1"/>
  <c r="P57" i="1"/>
  <c r="S57" i="1"/>
  <c r="V57" i="1"/>
  <c r="Y57" i="1"/>
  <c r="AB57" i="1"/>
  <c r="AE57" i="1"/>
  <c r="AH57" i="1"/>
  <c r="AK57" i="1"/>
  <c r="AN57" i="1"/>
  <c r="AQ57" i="1"/>
  <c r="AT57" i="1"/>
  <c r="AW57" i="1"/>
  <c r="AZ57" i="1"/>
  <c r="D58" i="1"/>
  <c r="E58" i="1"/>
  <c r="H58" i="1"/>
  <c r="K58" i="1"/>
  <c r="N58" i="1"/>
  <c r="Q58" i="1"/>
  <c r="T58" i="1"/>
  <c r="W58" i="1"/>
  <c r="Z58" i="1"/>
  <c r="AC58" i="1"/>
  <c r="AF58" i="1"/>
  <c r="AI58" i="1"/>
  <c r="AL58" i="1"/>
  <c r="AO58" i="1"/>
  <c r="AR58" i="1"/>
  <c r="AU58" i="1"/>
  <c r="AX58" i="1"/>
  <c r="BA58" i="1"/>
  <c r="D59" i="1"/>
  <c r="E59" i="1"/>
  <c r="G59" i="1"/>
  <c r="H59" i="1"/>
  <c r="J59" i="1"/>
  <c r="K59" i="1"/>
  <c r="M59" i="1"/>
  <c r="N59" i="1"/>
  <c r="P59" i="1"/>
  <c r="Q59" i="1"/>
  <c r="S59" i="1"/>
  <c r="T59" i="1"/>
  <c r="V59" i="1"/>
  <c r="W59" i="1"/>
  <c r="Y59" i="1"/>
  <c r="Z59" i="1"/>
  <c r="AB59" i="1"/>
  <c r="AC59" i="1"/>
  <c r="AE59" i="1"/>
  <c r="AF59" i="1"/>
  <c r="AH59" i="1"/>
  <c r="AI59" i="1"/>
  <c r="AK59" i="1"/>
  <c r="AL59" i="1"/>
  <c r="AN59" i="1"/>
  <c r="AO59" i="1"/>
  <c r="AQ59" i="1"/>
  <c r="AR59" i="1"/>
  <c r="AT59" i="1"/>
  <c r="AU59" i="1"/>
  <c r="AW59" i="1"/>
  <c r="AX59" i="1"/>
  <c r="AZ59" i="1"/>
  <c r="BA59" i="1"/>
  <c r="D62" i="1"/>
  <c r="D63" i="1"/>
  <c r="D64" i="1"/>
  <c r="G64" i="1"/>
  <c r="J64" i="1"/>
  <c r="M64" i="1"/>
  <c r="P64" i="1"/>
  <c r="S64" i="1"/>
  <c r="V64" i="1"/>
  <c r="Y64" i="1"/>
  <c r="AB64" i="1"/>
  <c r="AE64" i="1"/>
  <c r="AH64" i="1"/>
  <c r="AK64" i="1"/>
  <c r="AN64" i="1"/>
  <c r="AQ64" i="1"/>
  <c r="AT64" i="1"/>
  <c r="AW64" i="1"/>
  <c r="AZ64" i="1"/>
  <c r="B2" i="4"/>
  <c r="D2" i="4"/>
  <c r="E2" i="4"/>
  <c r="F2" i="4"/>
  <c r="H2" i="4"/>
  <c r="A5" i="4"/>
  <c r="B5" i="4"/>
  <c r="C5" i="4"/>
  <c r="D5" i="4"/>
  <c r="F5" i="4"/>
  <c r="G5" i="4"/>
  <c r="H5" i="4"/>
  <c r="I5" i="4"/>
  <c r="J5" i="4"/>
  <c r="K5" i="4"/>
  <c r="L5" i="4"/>
  <c r="B99" i="4"/>
  <c r="E99" i="4"/>
  <c r="F99" i="4"/>
  <c r="G99" i="4"/>
  <c r="H99" i="4"/>
  <c r="I99" i="4"/>
  <c r="J99" i="4"/>
  <c r="K99" i="4"/>
  <c r="L99" i="4"/>
  <c r="B100" i="4"/>
  <c r="E100" i="4"/>
  <c r="F100" i="4"/>
  <c r="G100" i="4"/>
  <c r="H100" i="4"/>
  <c r="I100" i="4"/>
  <c r="J100" i="4"/>
  <c r="K100" i="4"/>
  <c r="L100" i="4"/>
  <c r="B101" i="4"/>
  <c r="E101" i="4"/>
  <c r="F101" i="4"/>
  <c r="G101" i="4"/>
  <c r="H101" i="4"/>
  <c r="I101" i="4"/>
  <c r="J101" i="4"/>
  <c r="K101" i="4"/>
  <c r="L101" i="4"/>
  <c r="B102" i="4"/>
  <c r="E102" i="4"/>
  <c r="F102" i="4"/>
  <c r="G102" i="4"/>
  <c r="H102" i="4"/>
  <c r="I102" i="4"/>
  <c r="J102" i="4"/>
  <c r="K102" i="4"/>
  <c r="L102" i="4"/>
  <c r="B103" i="4"/>
  <c r="E103" i="4"/>
  <c r="F103" i="4"/>
  <c r="G103" i="4"/>
  <c r="H103" i="4"/>
  <c r="I103" i="4"/>
  <c r="J103" i="4"/>
  <c r="K103" i="4"/>
  <c r="L103" i="4"/>
  <c r="B104" i="4"/>
  <c r="E104" i="4"/>
  <c r="F104" i="4"/>
  <c r="G104" i="4"/>
  <c r="H104" i="4"/>
  <c r="I104" i="4"/>
  <c r="J104" i="4"/>
  <c r="K104" i="4"/>
  <c r="L104" i="4"/>
  <c r="B105" i="4"/>
  <c r="E105" i="4"/>
  <c r="F105" i="4"/>
  <c r="G105" i="4"/>
  <c r="H105" i="4"/>
  <c r="I105" i="4"/>
  <c r="J105" i="4"/>
  <c r="K105" i="4"/>
  <c r="L105" i="4"/>
  <c r="B106" i="4"/>
  <c r="E106" i="4"/>
  <c r="F106" i="4"/>
  <c r="G106" i="4"/>
  <c r="H106" i="4"/>
  <c r="I106" i="4"/>
  <c r="J106" i="4"/>
  <c r="K106" i="4"/>
  <c r="L106" i="4"/>
  <c r="B107" i="4"/>
  <c r="E107" i="4"/>
  <c r="F107" i="4"/>
  <c r="G107" i="4"/>
  <c r="H107" i="4"/>
  <c r="I107" i="4"/>
  <c r="J107" i="4"/>
  <c r="K107" i="4"/>
  <c r="L107" i="4"/>
  <c r="B108" i="4"/>
  <c r="E108" i="4"/>
  <c r="F108" i="4"/>
  <c r="G108" i="4"/>
  <c r="H108" i="4"/>
  <c r="I108" i="4"/>
  <c r="J108" i="4"/>
  <c r="K108" i="4"/>
  <c r="L108" i="4"/>
  <c r="B109" i="4"/>
  <c r="E109" i="4"/>
  <c r="F109" i="4"/>
  <c r="G109" i="4"/>
  <c r="H109" i="4"/>
  <c r="I109" i="4"/>
  <c r="J109" i="4"/>
  <c r="K109" i="4"/>
  <c r="L109" i="4"/>
  <c r="B110" i="4"/>
  <c r="E110" i="4"/>
  <c r="F110" i="4"/>
  <c r="G110" i="4"/>
  <c r="H110" i="4"/>
  <c r="I110" i="4"/>
  <c r="J110" i="4"/>
  <c r="K110" i="4"/>
  <c r="L110" i="4"/>
  <c r="B111" i="4"/>
  <c r="E111" i="4"/>
  <c r="F111" i="4"/>
  <c r="G111" i="4"/>
  <c r="H111" i="4"/>
  <c r="I111" i="4"/>
  <c r="J111" i="4"/>
  <c r="K111" i="4"/>
  <c r="L111" i="4"/>
  <c r="B112" i="4"/>
  <c r="E112" i="4"/>
  <c r="F112" i="4"/>
  <c r="G112" i="4"/>
  <c r="H112" i="4"/>
  <c r="I112" i="4"/>
  <c r="J112" i="4"/>
  <c r="K112" i="4"/>
  <c r="L112" i="4"/>
  <c r="B113" i="4"/>
  <c r="E113" i="4"/>
  <c r="F113" i="4"/>
  <c r="G113" i="4"/>
  <c r="H113" i="4"/>
  <c r="I113" i="4"/>
  <c r="J113" i="4"/>
  <c r="K113" i="4"/>
  <c r="L113" i="4"/>
  <c r="B114" i="4"/>
  <c r="E114" i="4"/>
  <c r="F114" i="4"/>
  <c r="G114" i="4"/>
  <c r="H114" i="4"/>
  <c r="I114" i="4"/>
  <c r="J114" i="4"/>
  <c r="K114" i="4"/>
  <c r="L114" i="4"/>
  <c r="B115" i="4"/>
  <c r="E115" i="4"/>
  <c r="F115" i="4"/>
  <c r="G115" i="4"/>
  <c r="H115" i="4"/>
  <c r="I115" i="4"/>
  <c r="J115" i="4"/>
  <c r="K115" i="4"/>
  <c r="L115" i="4"/>
  <c r="B116" i="4"/>
  <c r="E116" i="4"/>
  <c r="F116" i="4"/>
  <c r="G116" i="4"/>
  <c r="H116" i="4"/>
  <c r="I116" i="4"/>
  <c r="J116" i="4"/>
  <c r="K116" i="4"/>
  <c r="L116" i="4"/>
  <c r="B117" i="4"/>
  <c r="E117" i="4"/>
  <c r="F117" i="4"/>
  <c r="G117" i="4"/>
  <c r="H117" i="4"/>
  <c r="I117" i="4"/>
  <c r="J117" i="4"/>
  <c r="K117" i="4"/>
  <c r="L117" i="4"/>
  <c r="B118" i="4"/>
  <c r="E118" i="4"/>
  <c r="F118" i="4"/>
  <c r="G118" i="4"/>
  <c r="H118" i="4"/>
  <c r="I118" i="4"/>
  <c r="J118" i="4"/>
  <c r="K118" i="4"/>
  <c r="L118" i="4"/>
  <c r="B119" i="4"/>
  <c r="E119" i="4"/>
  <c r="F119" i="4"/>
  <c r="G119" i="4"/>
  <c r="H119" i="4"/>
  <c r="I119" i="4"/>
  <c r="J119" i="4"/>
  <c r="K119" i="4"/>
  <c r="L119" i="4"/>
  <c r="B120" i="4"/>
  <c r="E120" i="4"/>
  <c r="F120" i="4"/>
  <c r="G120" i="4"/>
  <c r="H120" i="4"/>
  <c r="I120" i="4"/>
  <c r="J120" i="4"/>
  <c r="K120" i="4"/>
  <c r="L120" i="4"/>
  <c r="B121" i="4"/>
  <c r="E121" i="4"/>
  <c r="F121" i="4"/>
  <c r="G121" i="4"/>
  <c r="H121" i="4"/>
  <c r="I121" i="4"/>
  <c r="J121" i="4"/>
  <c r="K121" i="4"/>
  <c r="L121" i="4"/>
  <c r="B122" i="4"/>
  <c r="E122" i="4"/>
  <c r="F122" i="4"/>
  <c r="G122" i="4"/>
  <c r="H122" i="4"/>
  <c r="I122" i="4"/>
  <c r="J122" i="4"/>
  <c r="K122" i="4"/>
  <c r="L122" i="4"/>
  <c r="B123" i="4"/>
  <c r="E123" i="4"/>
  <c r="F123" i="4"/>
  <c r="G123" i="4"/>
  <c r="H123" i="4"/>
  <c r="I123" i="4"/>
  <c r="J123" i="4"/>
  <c r="K123" i="4"/>
  <c r="L123" i="4"/>
  <c r="B124" i="4"/>
  <c r="E124" i="4"/>
  <c r="F124" i="4"/>
  <c r="G124" i="4"/>
  <c r="H124" i="4"/>
  <c r="I124" i="4"/>
  <c r="J124" i="4"/>
  <c r="K124" i="4"/>
  <c r="L124" i="4"/>
  <c r="B125" i="4"/>
  <c r="E125" i="4"/>
  <c r="F125" i="4"/>
  <c r="G125" i="4"/>
  <c r="H125" i="4"/>
  <c r="I125" i="4"/>
  <c r="J125" i="4"/>
  <c r="K125" i="4"/>
  <c r="L125" i="4"/>
  <c r="B126" i="4"/>
  <c r="E126" i="4"/>
  <c r="F126" i="4"/>
  <c r="G126" i="4"/>
  <c r="H126" i="4"/>
  <c r="I126" i="4"/>
  <c r="J126" i="4"/>
  <c r="K126" i="4"/>
  <c r="L126" i="4"/>
  <c r="B127" i="4"/>
  <c r="E127" i="4"/>
  <c r="F127" i="4"/>
  <c r="G127" i="4"/>
  <c r="H127" i="4"/>
  <c r="I127" i="4"/>
  <c r="J127" i="4"/>
  <c r="K127" i="4"/>
  <c r="L127" i="4"/>
  <c r="B128" i="4"/>
  <c r="E128" i="4"/>
  <c r="F128" i="4"/>
  <c r="G128" i="4"/>
  <c r="H128" i="4"/>
  <c r="I128" i="4"/>
  <c r="J128" i="4"/>
  <c r="K128" i="4"/>
  <c r="L128" i="4"/>
  <c r="B129" i="4"/>
  <c r="E129" i="4"/>
  <c r="F129" i="4"/>
  <c r="G129" i="4"/>
  <c r="H129" i="4"/>
  <c r="I129" i="4"/>
  <c r="J129" i="4"/>
  <c r="K129" i="4"/>
  <c r="L129" i="4"/>
  <c r="B130" i="4"/>
  <c r="E130" i="4"/>
  <c r="F130" i="4"/>
  <c r="G130" i="4"/>
  <c r="H130" i="4"/>
  <c r="I130" i="4"/>
  <c r="J130" i="4"/>
  <c r="K130" i="4"/>
  <c r="L130" i="4"/>
  <c r="B131" i="4"/>
  <c r="E131" i="4"/>
  <c r="F131" i="4"/>
  <c r="G131" i="4"/>
  <c r="H131" i="4"/>
  <c r="I131" i="4"/>
  <c r="J131" i="4"/>
  <c r="K131" i="4"/>
  <c r="L131" i="4"/>
  <c r="B132" i="4"/>
  <c r="E132" i="4"/>
  <c r="F132" i="4"/>
  <c r="G132" i="4"/>
  <c r="H132" i="4"/>
  <c r="I132" i="4"/>
  <c r="J132" i="4"/>
  <c r="K132" i="4"/>
  <c r="L132" i="4"/>
  <c r="B133" i="4"/>
  <c r="E133" i="4"/>
  <c r="F133" i="4"/>
  <c r="G133" i="4"/>
  <c r="H133" i="4"/>
  <c r="I133" i="4"/>
  <c r="J133" i="4"/>
  <c r="K133" i="4"/>
  <c r="L133" i="4"/>
  <c r="B134" i="4"/>
  <c r="E134" i="4"/>
  <c r="F134" i="4"/>
  <c r="G134" i="4"/>
  <c r="H134" i="4"/>
  <c r="I134" i="4"/>
  <c r="J134" i="4"/>
  <c r="K134" i="4"/>
  <c r="L134" i="4"/>
  <c r="B135" i="4"/>
  <c r="E135" i="4"/>
  <c r="F135" i="4"/>
  <c r="G135" i="4"/>
  <c r="H135" i="4"/>
  <c r="I135" i="4"/>
  <c r="J135" i="4"/>
  <c r="K135" i="4"/>
  <c r="L135" i="4"/>
  <c r="B136" i="4"/>
  <c r="E136" i="4"/>
  <c r="F136" i="4"/>
  <c r="G136" i="4"/>
  <c r="H136" i="4"/>
  <c r="I136" i="4"/>
  <c r="J136" i="4"/>
  <c r="K136" i="4"/>
  <c r="L136" i="4"/>
  <c r="B137" i="4"/>
  <c r="E137" i="4"/>
  <c r="F137" i="4"/>
  <c r="G137" i="4"/>
  <c r="H137" i="4"/>
  <c r="I137" i="4"/>
  <c r="J137" i="4"/>
  <c r="K137" i="4"/>
  <c r="L137" i="4"/>
  <c r="B138" i="4"/>
  <c r="E138" i="4"/>
  <c r="F138" i="4"/>
  <c r="G138" i="4"/>
  <c r="H138" i="4"/>
  <c r="I138" i="4"/>
  <c r="J138" i="4"/>
  <c r="K138" i="4"/>
  <c r="L138" i="4"/>
  <c r="B139" i="4"/>
  <c r="E139" i="4"/>
  <c r="F139" i="4"/>
  <c r="G139" i="4"/>
  <c r="H139" i="4"/>
  <c r="I139" i="4"/>
  <c r="J139" i="4"/>
  <c r="K139" i="4"/>
  <c r="L139" i="4"/>
  <c r="B140" i="4"/>
  <c r="E140" i="4"/>
  <c r="F140" i="4"/>
  <c r="G140" i="4"/>
  <c r="H140" i="4"/>
  <c r="I140" i="4"/>
  <c r="J140" i="4"/>
  <c r="K140" i="4"/>
  <c r="L140" i="4"/>
  <c r="B141" i="4"/>
  <c r="E141" i="4"/>
  <c r="F141" i="4"/>
  <c r="G141" i="4"/>
  <c r="H141" i="4"/>
  <c r="I141" i="4"/>
  <c r="J141" i="4"/>
  <c r="K141" i="4"/>
  <c r="L141" i="4"/>
  <c r="B142" i="4"/>
  <c r="E142" i="4"/>
  <c r="F142" i="4"/>
  <c r="G142" i="4"/>
  <c r="H142" i="4"/>
  <c r="I142" i="4"/>
  <c r="J142" i="4"/>
  <c r="K142" i="4"/>
  <c r="L142" i="4"/>
  <c r="B143" i="4"/>
  <c r="E143" i="4"/>
  <c r="F143" i="4"/>
  <c r="G143" i="4"/>
  <c r="H143" i="4"/>
  <c r="I143" i="4"/>
  <c r="J143" i="4"/>
  <c r="K143" i="4"/>
  <c r="L143" i="4"/>
  <c r="B144" i="4"/>
  <c r="E144" i="4"/>
  <c r="F144" i="4"/>
  <c r="G144" i="4"/>
  <c r="H144" i="4"/>
  <c r="I144" i="4"/>
  <c r="J144" i="4"/>
  <c r="K144" i="4"/>
  <c r="L144" i="4"/>
  <c r="B145" i="4"/>
  <c r="E145" i="4"/>
  <c r="F145" i="4"/>
  <c r="G145" i="4"/>
  <c r="H145" i="4"/>
  <c r="I145" i="4"/>
  <c r="J145" i="4"/>
  <c r="K145" i="4"/>
  <c r="L145" i="4"/>
  <c r="B146" i="4"/>
  <c r="E146" i="4"/>
  <c r="F146" i="4"/>
  <c r="G146" i="4"/>
  <c r="H146" i="4"/>
  <c r="I146" i="4"/>
  <c r="J146" i="4"/>
  <c r="K146" i="4"/>
  <c r="L146" i="4"/>
  <c r="B147" i="4"/>
  <c r="E147" i="4"/>
  <c r="F147" i="4"/>
  <c r="G147" i="4"/>
  <c r="H147" i="4"/>
  <c r="I147" i="4"/>
  <c r="J147" i="4"/>
  <c r="K147" i="4"/>
  <c r="L147" i="4"/>
  <c r="B148" i="4"/>
  <c r="E148" i="4"/>
  <c r="F148" i="4"/>
  <c r="G148" i="4"/>
  <c r="H148" i="4"/>
  <c r="I148" i="4"/>
  <c r="J148" i="4"/>
  <c r="K148" i="4"/>
  <c r="L148" i="4"/>
  <c r="B149" i="4"/>
  <c r="E149" i="4"/>
  <c r="F149" i="4"/>
  <c r="G149" i="4"/>
  <c r="H149" i="4"/>
  <c r="I149" i="4"/>
  <c r="J149" i="4"/>
  <c r="K149" i="4"/>
  <c r="L149" i="4"/>
  <c r="B150" i="4"/>
  <c r="E150" i="4"/>
  <c r="F150" i="4"/>
  <c r="G150" i="4"/>
  <c r="H150" i="4"/>
  <c r="I150" i="4"/>
  <c r="J150" i="4"/>
  <c r="K150" i="4"/>
  <c r="L150" i="4"/>
  <c r="B151" i="4"/>
  <c r="E151" i="4"/>
  <c r="F151" i="4"/>
  <c r="G151" i="4"/>
  <c r="H151" i="4"/>
  <c r="I151" i="4"/>
  <c r="J151" i="4"/>
  <c r="K151" i="4"/>
  <c r="L151" i="4"/>
  <c r="B152" i="4"/>
  <c r="E152" i="4"/>
  <c r="F152" i="4"/>
  <c r="G152" i="4"/>
  <c r="H152" i="4"/>
  <c r="I152" i="4"/>
  <c r="J152" i="4"/>
  <c r="K152" i="4"/>
  <c r="L152" i="4"/>
  <c r="B153" i="4"/>
  <c r="E153" i="4"/>
  <c r="F153" i="4"/>
  <c r="G153" i="4"/>
  <c r="H153" i="4"/>
  <c r="I153" i="4"/>
  <c r="J153" i="4"/>
  <c r="K153" i="4"/>
  <c r="L153" i="4"/>
  <c r="B154" i="4"/>
  <c r="E154" i="4"/>
  <c r="F154" i="4"/>
  <c r="G154" i="4"/>
  <c r="H154" i="4"/>
  <c r="I154" i="4"/>
  <c r="J154" i="4"/>
  <c r="K154" i="4"/>
  <c r="L154" i="4"/>
  <c r="B155" i="4"/>
  <c r="E155" i="4"/>
  <c r="F155" i="4"/>
  <c r="G155" i="4"/>
  <c r="H155" i="4"/>
  <c r="I155" i="4"/>
  <c r="J155" i="4"/>
  <c r="K155" i="4"/>
  <c r="L155" i="4"/>
  <c r="A6" i="2"/>
  <c r="D51" i="1" s="1"/>
  <c r="C6" i="2"/>
  <c r="D55" i="1" s="1"/>
  <c r="C7" i="2"/>
  <c r="D47" i="1"/>
  <c r="D46" i="1"/>
  <c r="C8" i="2"/>
  <c r="D41" i="1" s="1"/>
  <c r="C9" i="2"/>
  <c r="C10" i="2"/>
  <c r="D25" i="1"/>
  <c r="D26" i="1"/>
  <c r="C11" i="2"/>
  <c r="D19" i="1"/>
  <c r="C12" i="2"/>
  <c r="D13" i="1" s="1"/>
  <c r="D11" i="1"/>
  <c r="C13" i="2"/>
  <c r="C14" i="2"/>
  <c r="G60" i="1"/>
  <c r="G61" i="1"/>
  <c r="G55" i="1"/>
  <c r="G25" i="1"/>
  <c r="G26" i="1"/>
  <c r="G20" i="1"/>
  <c r="G18" i="1"/>
  <c r="J62" i="1"/>
  <c r="J41" i="1"/>
  <c r="J34" i="1"/>
  <c r="J32" i="1"/>
  <c r="J33" i="1"/>
  <c r="J20" i="1"/>
  <c r="J18" i="1"/>
  <c r="J4" i="1"/>
  <c r="M62" i="1"/>
  <c r="M60" i="1"/>
  <c r="M48" i="1"/>
  <c r="M34" i="1"/>
  <c r="M32" i="1"/>
  <c r="M25" i="1"/>
  <c r="M19" i="1"/>
  <c r="M6" i="1"/>
  <c r="P47" i="1"/>
  <c r="P41" i="1"/>
  <c r="P27" i="1"/>
  <c r="P20" i="1"/>
  <c r="P6" i="1"/>
  <c r="S60" i="1"/>
  <c r="S53" i="1"/>
  <c r="S41" i="1"/>
  <c r="S27" i="1"/>
  <c r="S13" i="1"/>
  <c r="S6" i="1"/>
  <c r="V55" i="1"/>
  <c r="V46" i="1"/>
  <c r="V41" i="1"/>
  <c r="V34" i="1"/>
  <c r="V32" i="1"/>
  <c r="V13" i="1"/>
  <c r="Y62" i="1"/>
  <c r="Y60" i="1"/>
  <c r="Y55" i="1"/>
  <c r="Y53" i="1"/>
  <c r="Y48" i="1"/>
  <c r="Y39" i="1"/>
  <c r="Y33" i="1"/>
  <c r="Y27" i="1"/>
  <c r="Y20" i="1"/>
  <c r="Y19" i="1"/>
  <c r="Y13" i="1"/>
  <c r="Y11" i="1"/>
  <c r="Y12" i="1"/>
  <c r="Y6" i="1"/>
  <c r="Y5" i="1"/>
  <c r="AB60" i="1"/>
  <c r="AB61" i="1"/>
  <c r="AB54" i="1"/>
  <c r="AB46" i="1"/>
  <c r="AB47" i="1"/>
  <c r="AB40" i="1"/>
  <c r="AB32" i="1"/>
  <c r="AB33" i="1"/>
  <c r="AB26" i="1"/>
  <c r="AB20" i="1"/>
  <c r="AB18" i="1"/>
  <c r="AB19" i="1"/>
  <c r="AB13" i="1"/>
  <c r="AB12" i="1"/>
  <c r="AB4" i="1"/>
  <c r="AB5" i="1"/>
  <c r="AE61" i="1"/>
  <c r="AE55" i="1"/>
  <c r="AE53" i="1"/>
  <c r="AE54" i="1"/>
  <c r="AE48" i="1"/>
  <c r="AE47" i="1"/>
  <c r="AE41" i="1"/>
  <c r="AE39" i="1"/>
  <c r="AE40" i="1"/>
  <c r="AE34" i="1"/>
  <c r="AE33" i="1"/>
  <c r="AE25" i="1"/>
  <c r="AE26" i="1"/>
  <c r="AE20" i="1"/>
  <c r="AE13" i="1"/>
  <c r="AE11" i="1"/>
  <c r="AE12" i="1"/>
  <c r="AE6" i="1"/>
  <c r="AE5" i="1"/>
  <c r="AH62" i="1"/>
  <c r="AH60" i="1"/>
  <c r="AH61" i="1"/>
  <c r="AH55" i="1"/>
  <c r="AH54" i="1"/>
  <c r="AH48" i="1"/>
  <c r="AH46" i="1"/>
  <c r="AH47" i="1"/>
  <c r="C96" i="2"/>
  <c r="AH40" i="1"/>
  <c r="C97" i="2"/>
  <c r="AH32" i="1"/>
  <c r="AH33" i="1"/>
  <c r="C98" i="2"/>
  <c r="AH26" i="1"/>
  <c r="C99" i="2"/>
  <c r="AH18" i="1"/>
  <c r="AH19" i="1"/>
  <c r="C100" i="2"/>
  <c r="C102" i="4" s="1"/>
  <c r="AH12" i="1"/>
  <c r="C101" i="2"/>
  <c r="C103" i="4" s="1"/>
  <c r="AH4" i="1"/>
  <c r="AH5" i="1"/>
  <c r="C102" i="2"/>
  <c r="C104" i="4" s="1"/>
  <c r="AK61" i="1"/>
  <c r="C103" i="2"/>
  <c r="C105" i="4" s="1"/>
  <c r="C104" i="2"/>
  <c r="AK48" i="1" s="1"/>
  <c r="AK47" i="1"/>
  <c r="C105" i="2"/>
  <c r="C107" i="4" s="1"/>
  <c r="AK39" i="1"/>
  <c r="AK40" i="1"/>
  <c r="C106" i="2"/>
  <c r="AK34" i="1" s="1"/>
  <c r="AK33" i="1"/>
  <c r="C107" i="2"/>
  <c r="AK27" i="1" s="1"/>
  <c r="AK25" i="1"/>
  <c r="AK26" i="1"/>
  <c r="C108" i="2"/>
  <c r="AK20" i="1" s="1"/>
  <c r="AK19" i="1"/>
  <c r="C109" i="2"/>
  <c r="C111" i="4" s="1"/>
  <c r="AK11" i="1"/>
  <c r="AK12" i="1"/>
  <c r="C110" i="2"/>
  <c r="C112" i="4" s="1"/>
  <c r="AK5" i="1"/>
  <c r="C111" i="2"/>
  <c r="AN62" i="1" s="1"/>
  <c r="AN60" i="1"/>
  <c r="AN61" i="1"/>
  <c r="C112" i="2"/>
  <c r="AN55" i="1" s="1"/>
  <c r="AN54" i="1"/>
  <c r="C113" i="2"/>
  <c r="AN48" i="1" s="1"/>
  <c r="AN46" i="1"/>
  <c r="AN47" i="1"/>
  <c r="C114" i="2"/>
  <c r="C116" i="4" s="1"/>
  <c r="AN40" i="1"/>
  <c r="C115" i="2"/>
  <c r="AN34" i="1" s="1"/>
  <c r="AN32" i="1"/>
  <c r="AN33" i="1"/>
  <c r="C116" i="2"/>
  <c r="C118" i="4" s="1"/>
  <c r="AN26" i="1"/>
  <c r="C117" i="2"/>
  <c r="AN20" i="1" s="1"/>
  <c r="C118" i="2"/>
  <c r="C120" i="4" s="1"/>
  <c r="AN12" i="1"/>
  <c r="C119" i="2"/>
  <c r="C121" i="4" s="1"/>
  <c r="AN4" i="1"/>
  <c r="AN5" i="1"/>
  <c r="C120" i="2"/>
  <c r="AQ62" i="1" s="1"/>
  <c r="AQ61" i="1"/>
  <c r="C121" i="2"/>
  <c r="AQ55" i="1" s="1"/>
  <c r="AQ53" i="1"/>
  <c r="AQ54" i="1"/>
  <c r="C122" i="2"/>
  <c r="C124" i="4" s="1"/>
  <c r="AQ47" i="1"/>
  <c r="C123" i="2"/>
  <c r="AQ41" i="1" s="1"/>
  <c r="AQ39" i="1"/>
  <c r="AQ40" i="1"/>
  <c r="C124" i="2"/>
  <c r="C126" i="4" s="1"/>
  <c r="AQ33" i="1"/>
  <c r="C125" i="2"/>
  <c r="AQ27" i="1" s="1"/>
  <c r="AQ25" i="1"/>
  <c r="AQ26" i="1"/>
  <c r="C126" i="2"/>
  <c r="AQ20" i="1" s="1"/>
  <c r="AQ19" i="1"/>
  <c r="C127" i="2"/>
  <c r="AQ11" i="1"/>
  <c r="AQ12" i="1"/>
  <c r="C128" i="2"/>
  <c r="AQ6" i="1" s="1"/>
  <c r="C129" i="2"/>
  <c r="C131" i="4" s="1"/>
  <c r="AT60" i="1"/>
  <c r="AT61" i="1"/>
  <c r="C130" i="2"/>
  <c r="C132" i="4" s="1"/>
  <c r="AT54" i="1"/>
  <c r="C131" i="2"/>
  <c r="C133" i="4" s="1"/>
  <c r="AT46" i="1"/>
  <c r="AT47" i="1"/>
  <c r="C132" i="2"/>
  <c r="AT41" i="1" s="1"/>
  <c r="AT40" i="1"/>
  <c r="C133" i="2"/>
  <c r="C135" i="4" s="1"/>
  <c r="AT32" i="1"/>
  <c r="AT33" i="1"/>
  <c r="C134" i="2"/>
  <c r="C136" i="4" s="1"/>
  <c r="AT26" i="1"/>
  <c r="C135" i="2"/>
  <c r="C137" i="4" s="1"/>
  <c r="AT18" i="1"/>
  <c r="AT19" i="1"/>
  <c r="C136" i="2"/>
  <c r="AT13" i="1" s="1"/>
  <c r="AT12" i="1"/>
  <c r="C137" i="2"/>
  <c r="C139" i="4" s="1"/>
  <c r="AT4" i="1"/>
  <c r="AT5" i="1"/>
  <c r="C138" i="2"/>
  <c r="C140" i="4" s="1"/>
  <c r="AW61" i="1"/>
  <c r="C139" i="2"/>
  <c r="AW55" i="1" s="1"/>
  <c r="AW53" i="1"/>
  <c r="AW54" i="1"/>
  <c r="C140" i="2"/>
  <c r="AW47" i="1"/>
  <c r="C141" i="2"/>
  <c r="AW41" i="1" s="1"/>
  <c r="AW39" i="1"/>
  <c r="AW40" i="1"/>
  <c r="C142" i="2"/>
  <c r="AW34" i="1" s="1"/>
  <c r="C143" i="2"/>
  <c r="AW27" i="1" s="1"/>
  <c r="AW25" i="1"/>
  <c r="AW26" i="1"/>
  <c r="C144" i="2"/>
  <c r="AW20" i="1" s="1"/>
  <c r="AW19" i="1"/>
  <c r="C145" i="2"/>
  <c r="C147" i="4" s="1"/>
  <c r="AW11" i="1"/>
  <c r="AW12" i="1"/>
  <c r="C146" i="2"/>
  <c r="AW6" i="1" s="1"/>
  <c r="AW5" i="1"/>
  <c r="C147" i="2"/>
  <c r="C149" i="4" s="1"/>
  <c r="AZ60" i="1"/>
  <c r="AZ61" i="1"/>
  <c r="C148" i="2"/>
  <c r="AZ55" i="1" s="1"/>
  <c r="AZ54" i="1"/>
  <c r="C149" i="2"/>
  <c r="AZ48" i="1" s="1"/>
  <c r="AZ46" i="1"/>
  <c r="AZ47" i="1"/>
  <c r="C150" i="2"/>
  <c r="AZ40" i="1"/>
  <c r="C151" i="2"/>
  <c r="C153" i="4" s="1"/>
  <c r="AZ32" i="1"/>
  <c r="AZ33" i="1"/>
  <c r="C152" i="2"/>
  <c r="AZ27" i="1" s="1"/>
  <c r="AZ26" i="1"/>
  <c r="C153" i="2"/>
  <c r="C155" i="4" s="1"/>
  <c r="AZ18" i="1"/>
  <c r="N155" i="4"/>
  <c r="J12" i="1"/>
  <c r="P46" i="1"/>
  <c r="J11" i="1"/>
  <c r="G32" i="1"/>
  <c r="P61" i="1"/>
  <c r="M12" i="1"/>
  <c r="J5" i="1"/>
  <c r="J19" i="1"/>
  <c r="J54" i="1"/>
  <c r="J61" i="1"/>
  <c r="G12" i="1"/>
  <c r="D5" i="1"/>
  <c r="D12" i="1"/>
  <c r="D40" i="1"/>
  <c r="P60" i="1"/>
  <c r="M11" i="1"/>
  <c r="M39" i="1"/>
  <c r="M46" i="1"/>
  <c r="J25" i="1"/>
  <c r="J53" i="1"/>
  <c r="J60" i="1"/>
  <c r="G11" i="1"/>
  <c r="G39" i="1"/>
  <c r="D4" i="1"/>
  <c r="D18" i="1"/>
  <c r="D39" i="1"/>
  <c r="P32" i="1"/>
  <c r="M26" i="1"/>
  <c r="P54" i="1"/>
  <c r="M5" i="1"/>
  <c r="M33" i="1"/>
  <c r="M47" i="1"/>
  <c r="M61" i="1"/>
  <c r="J26" i="1"/>
  <c r="G19" i="1"/>
  <c r="G33" i="1"/>
  <c r="D33" i="1"/>
  <c r="G54" i="1"/>
  <c r="G40" i="1"/>
  <c r="J47" i="1"/>
  <c r="M40" i="1"/>
  <c r="Y40" i="1"/>
  <c r="Y47" i="1"/>
  <c r="Y54" i="1"/>
  <c r="Y61" i="1"/>
  <c r="V5" i="1"/>
  <c r="V12" i="1"/>
  <c r="V19" i="1"/>
  <c r="V26" i="1"/>
  <c r="V33" i="1"/>
  <c r="V40" i="1"/>
  <c r="V47" i="1"/>
  <c r="V54" i="1"/>
  <c r="V61" i="1"/>
  <c r="S12" i="1"/>
  <c r="S19" i="1"/>
  <c r="S26" i="1"/>
  <c r="S33" i="1"/>
  <c r="S40" i="1"/>
  <c r="S47" i="1"/>
  <c r="S54" i="1"/>
  <c r="S61" i="1"/>
  <c r="P5" i="1"/>
  <c r="P12" i="1"/>
  <c r="P19" i="1"/>
  <c r="P33" i="1"/>
  <c r="P40" i="1"/>
  <c r="M153" i="4"/>
  <c r="M149" i="4"/>
  <c r="M145" i="4"/>
  <c r="M141" i="4"/>
  <c r="M137" i="4"/>
  <c r="M133" i="4"/>
  <c r="M129" i="4"/>
  <c r="M125" i="4"/>
  <c r="M121" i="4"/>
  <c r="M115" i="4"/>
  <c r="M111" i="4"/>
  <c r="M107" i="4"/>
  <c r="M101" i="4"/>
  <c r="V4" i="1"/>
  <c r="V18" i="1"/>
  <c r="V60" i="1"/>
  <c r="S25" i="1"/>
  <c r="P4" i="1"/>
  <c r="P18" i="1"/>
  <c r="N154" i="4"/>
  <c r="N153" i="4"/>
  <c r="N152" i="4"/>
  <c r="N150" i="4"/>
  <c r="N149" i="4"/>
  <c r="N148" i="4"/>
  <c r="N147" i="4"/>
  <c r="N146" i="4"/>
  <c r="N145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29" i="4"/>
  <c r="N128" i="4"/>
  <c r="N127" i="4"/>
  <c r="N126" i="4"/>
  <c r="N125" i="4"/>
  <c r="N124" i="4"/>
  <c r="N123" i="4"/>
  <c r="N122" i="4"/>
  <c r="N121" i="4"/>
  <c r="N120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4" i="4"/>
  <c r="N103" i="4"/>
  <c r="N102" i="4"/>
  <c r="N101" i="4"/>
  <c r="N100" i="4"/>
  <c r="N99" i="4"/>
  <c r="N151" i="4"/>
  <c r="J40" i="1"/>
  <c r="D54" i="1"/>
  <c r="AZ19" i="1"/>
  <c r="AZ39" i="1"/>
  <c r="M152" i="4"/>
  <c r="AZ53" i="1"/>
  <c r="M150" i="4"/>
  <c r="AW60" i="1"/>
  <c r="M140" i="4"/>
  <c r="AT25" i="1"/>
  <c r="M136" i="4"/>
  <c r="AT53" i="1"/>
  <c r="M132" i="4"/>
  <c r="AQ32" i="1"/>
  <c r="M126" i="4"/>
  <c r="AQ46" i="1"/>
  <c r="M124" i="4"/>
  <c r="AN25" i="1"/>
  <c r="M118" i="4"/>
  <c r="AN53" i="1"/>
  <c r="M114" i="4"/>
  <c r="AK4" i="1"/>
  <c r="M112" i="4"/>
  <c r="AK32" i="1"/>
  <c r="M108" i="4"/>
  <c r="AK60" i="1"/>
  <c r="M104" i="4"/>
  <c r="AH39" i="1"/>
  <c r="AE60" i="1"/>
  <c r="AB11" i="1"/>
  <c r="AB39" i="1"/>
  <c r="AB53" i="1"/>
  <c r="Y4" i="1"/>
  <c r="Y18" i="1"/>
  <c r="Y32" i="1"/>
  <c r="J39" i="1"/>
  <c r="AZ25" i="1"/>
  <c r="M154" i="4"/>
  <c r="AW4" i="1"/>
  <c r="M148" i="4"/>
  <c r="AW18" i="1"/>
  <c r="M146" i="4"/>
  <c r="AW46" i="1"/>
  <c r="M142" i="4"/>
  <c r="AT11" i="1"/>
  <c r="M138" i="4"/>
  <c r="AT39" i="1"/>
  <c r="M134" i="4"/>
  <c r="AQ18" i="1"/>
  <c r="M128" i="4"/>
  <c r="AQ60" i="1"/>
  <c r="M122" i="4"/>
  <c r="AN11" i="1"/>
  <c r="M120" i="4"/>
  <c r="AN39" i="1"/>
  <c r="M116" i="4"/>
  <c r="AK18" i="1"/>
  <c r="M110" i="4"/>
  <c r="AK46" i="1"/>
  <c r="M106" i="4"/>
  <c r="AH11" i="1"/>
  <c r="M102" i="4"/>
  <c r="AH25" i="1"/>
  <c r="M100" i="4"/>
  <c r="AH53" i="1"/>
  <c r="AE4" i="1"/>
  <c r="AE32" i="1"/>
  <c r="AE46" i="1"/>
  <c r="AB25" i="1"/>
  <c r="S46" i="1"/>
  <c r="S18" i="1"/>
  <c r="V53" i="1"/>
  <c r="V39" i="1"/>
  <c r="V25" i="1"/>
  <c r="V11" i="1"/>
  <c r="Y46" i="1"/>
  <c r="G53" i="1"/>
  <c r="J46" i="1"/>
  <c r="M4" i="1"/>
  <c r="P53" i="1"/>
  <c r="M155" i="4"/>
  <c r="G47" i="1"/>
  <c r="D160" i="2"/>
  <c r="D162" i="4" s="1"/>
  <c r="D161" i="2"/>
  <c r="BC28" i="1" s="1"/>
  <c r="D162" i="2"/>
  <c r="BC21" i="1" s="1"/>
  <c r="D163" i="2"/>
  <c r="BC14" i="1" s="1"/>
  <c r="D164" i="2"/>
  <c r="BC7" i="1" s="1"/>
  <c r="D165" i="2"/>
  <c r="D167" i="4" s="1"/>
  <c r="D166" i="2"/>
  <c r="D168" i="4" s="1"/>
  <c r="D167" i="2"/>
  <c r="D169" i="4" s="1"/>
  <c r="D168" i="2"/>
  <c r="D170" i="4" s="1"/>
  <c r="D169" i="2"/>
  <c r="D171" i="4" s="1"/>
  <c r="D170" i="2"/>
  <c r="BF28" i="1" s="1"/>
  <c r="C144" i="4"/>
  <c r="M144" i="4"/>
  <c r="M119" i="4"/>
  <c r="AN19" i="1"/>
  <c r="AW33" i="1"/>
  <c r="AE19" i="1"/>
  <c r="M54" i="1"/>
  <c r="S4" i="1"/>
  <c r="AW32" i="1"/>
  <c r="M53" i="1"/>
  <c r="A157" i="2"/>
  <c r="C197" i="4"/>
  <c r="C170" i="4"/>
  <c r="AN18" i="1"/>
  <c r="N144" i="4"/>
  <c r="AE18" i="1"/>
  <c r="N119" i="4"/>
  <c r="S5" i="1"/>
  <c r="BC61" i="1"/>
  <c r="D60" i="1"/>
  <c r="M18" i="1"/>
  <c r="S32" i="1"/>
  <c r="M5" i="4"/>
  <c r="P39" i="1"/>
  <c r="P11" i="1"/>
  <c r="S39" i="1"/>
  <c r="S11" i="1"/>
  <c r="M99" i="4"/>
  <c r="M103" i="4"/>
  <c r="M109" i="4"/>
  <c r="M113" i="4"/>
  <c r="M117" i="4"/>
  <c r="M123" i="4"/>
  <c r="M127" i="4"/>
  <c r="M131" i="4"/>
  <c r="M135" i="4"/>
  <c r="M139" i="4"/>
  <c r="M143" i="4"/>
  <c r="M147" i="4"/>
  <c r="M151" i="4"/>
  <c r="D32" i="1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79" i="4"/>
  <c r="N178" i="4"/>
  <c r="N177" i="4"/>
  <c r="N176" i="4"/>
  <c r="N175" i="4"/>
  <c r="N174" i="4"/>
  <c r="N173" i="4"/>
  <c r="N172" i="4"/>
  <c r="N171" i="4"/>
  <c r="N170" i="4"/>
  <c r="N169" i="4"/>
  <c r="N168" i="4"/>
  <c r="N167" i="4"/>
  <c r="N166" i="4"/>
  <c r="N165" i="4"/>
  <c r="N164" i="4"/>
  <c r="N163" i="4"/>
  <c r="N162" i="4"/>
  <c r="N161" i="4"/>
  <c r="N160" i="4"/>
  <c r="BI53" i="1"/>
  <c r="BF4" i="1"/>
  <c r="BF18" i="1"/>
  <c r="BF32" i="1"/>
  <c r="BF46" i="1"/>
  <c r="BF60" i="1"/>
  <c r="BC11" i="1"/>
  <c r="BC25" i="1"/>
  <c r="BC39" i="1"/>
  <c r="BC46" i="1"/>
  <c r="BO25" i="1"/>
  <c r="BO39" i="1"/>
  <c r="BO53" i="1"/>
  <c r="BL4" i="1"/>
  <c r="BL18" i="1"/>
  <c r="BL32" i="1"/>
  <c r="BL46" i="1"/>
  <c r="BL60" i="1"/>
  <c r="BI11" i="1"/>
  <c r="BI25" i="1"/>
  <c r="BI39" i="1"/>
  <c r="M204" i="4"/>
  <c r="M203" i="4"/>
  <c r="M202" i="4"/>
  <c r="M201" i="4"/>
  <c r="M200" i="4"/>
  <c r="M198" i="4"/>
  <c r="M196" i="4"/>
  <c r="M194" i="4"/>
  <c r="M192" i="4"/>
  <c r="M190" i="4"/>
  <c r="M188" i="4"/>
  <c r="M186" i="4"/>
  <c r="M184" i="4"/>
  <c r="M182" i="4"/>
  <c r="M180" i="4"/>
  <c r="M178" i="4"/>
  <c r="M176" i="4"/>
  <c r="M174" i="4"/>
  <c r="M172" i="4"/>
  <c r="M170" i="4"/>
  <c r="M168" i="4"/>
  <c r="M166" i="4"/>
  <c r="M164" i="4"/>
  <c r="M162" i="4"/>
  <c r="AK54" i="1"/>
  <c r="N105" i="4"/>
  <c r="P26" i="1"/>
  <c r="N130" i="4"/>
  <c r="AQ5" i="1"/>
  <c r="D53" i="1"/>
  <c r="G46" i="1"/>
  <c r="C159" i="4"/>
  <c r="C156" i="4"/>
  <c r="BC53" i="1"/>
  <c r="M159" i="4"/>
  <c r="M157" i="4"/>
  <c r="M156" i="4"/>
  <c r="BC54" i="1"/>
  <c r="AZ5" i="1"/>
  <c r="N158" i="4"/>
  <c r="N156" i="4"/>
  <c r="N5" i="4"/>
  <c r="D61" i="1"/>
  <c r="Y26" i="1"/>
  <c r="AQ4" i="1"/>
  <c r="M130" i="4"/>
  <c r="G5" i="1"/>
  <c r="AK53" i="1"/>
  <c r="M105" i="4"/>
  <c r="G4" i="1"/>
  <c r="BC60" i="1"/>
  <c r="M158" i="4"/>
  <c r="Y25" i="1"/>
  <c r="P25" i="1"/>
  <c r="A96" i="2"/>
  <c r="A97" i="2"/>
  <c r="A96" i="4" s="1"/>
  <c r="A98" i="2"/>
  <c r="A99" i="2"/>
  <c r="A100" i="2"/>
  <c r="D96" i="2"/>
  <c r="A101" i="2"/>
  <c r="AH2" i="1" s="1"/>
  <c r="D97" i="2"/>
  <c r="A102" i="2"/>
  <c r="D98" i="2"/>
  <c r="A103" i="2"/>
  <c r="A105" i="4" s="1"/>
  <c r="D99" i="2"/>
  <c r="D98" i="4" s="1"/>
  <c r="A104" i="2"/>
  <c r="AK44" i="1" s="1"/>
  <c r="D100" i="2"/>
  <c r="D102" i="4" s="1"/>
  <c r="A105" i="2"/>
  <c r="AK37" i="1" s="1"/>
  <c r="D101" i="2"/>
  <c r="D103" i="4" s="1"/>
  <c r="A106" i="2"/>
  <c r="A108" i="4" s="1"/>
  <c r="D102" i="2"/>
  <c r="A107" i="2"/>
  <c r="AK23" i="1" s="1"/>
  <c r="D103" i="2"/>
  <c r="AK56" i="1" s="1"/>
  <c r="A108" i="2"/>
  <c r="D104" i="2"/>
  <c r="D106" i="4" s="1"/>
  <c r="A109" i="2"/>
  <c r="AK9" i="1" s="1"/>
  <c r="D105" i="2"/>
  <c r="AK42" i="1" s="1"/>
  <c r="A110" i="2"/>
  <c r="A112" i="4" s="1"/>
  <c r="D106" i="2"/>
  <c r="D108" i="4" s="1"/>
  <c r="A111" i="2"/>
  <c r="AN58" i="1" s="1"/>
  <c r="D107" i="2"/>
  <c r="D109" i="4" s="1"/>
  <c r="A112" i="2"/>
  <c r="A114" i="4" s="1"/>
  <c r="D108" i="2"/>
  <c r="A113" i="2"/>
  <c r="D109" i="2"/>
  <c r="AK14" i="1" s="1"/>
  <c r="A114" i="2"/>
  <c r="D110" i="2"/>
  <c r="D112" i="4" s="1"/>
  <c r="A115" i="2"/>
  <c r="A117" i="4" s="1"/>
  <c r="D111" i="2"/>
  <c r="AN63" i="1" s="1"/>
  <c r="A116" i="2"/>
  <c r="D112" i="2"/>
  <c r="D114" i="4" s="1"/>
  <c r="A117" i="2"/>
  <c r="D113" i="2"/>
  <c r="D115" i="4" s="1"/>
  <c r="A118" i="2"/>
  <c r="A120" i="4" s="1"/>
  <c r="D114" i="2"/>
  <c r="AN42" i="1" s="1"/>
  <c r="A119" i="2"/>
  <c r="D115" i="2"/>
  <c r="AN35" i="1" s="1"/>
  <c r="A120" i="2"/>
  <c r="D116" i="2"/>
  <c r="D118" i="4" s="1"/>
  <c r="A121" i="2"/>
  <c r="AQ51" i="1" s="1"/>
  <c r="D117" i="2"/>
  <c r="AN21" i="1" s="1"/>
  <c r="A122" i="2"/>
  <c r="D118" i="2"/>
  <c r="AN14" i="1" s="1"/>
  <c r="A123" i="2"/>
  <c r="D119" i="2"/>
  <c r="D121" i="4" s="1"/>
  <c r="A124" i="2"/>
  <c r="A126" i="4" s="1"/>
  <c r="D120" i="2"/>
  <c r="AQ63" i="1" s="1"/>
  <c r="A125" i="2"/>
  <c r="A127" i="4" s="1"/>
  <c r="D121" i="2"/>
  <c r="D123" i="4" s="1"/>
  <c r="A126" i="2"/>
  <c r="D122" i="2"/>
  <c r="AQ49" i="1" s="1"/>
  <c r="A127" i="2"/>
  <c r="D123" i="2"/>
  <c r="AQ42" i="1" s="1"/>
  <c r="A128" i="2"/>
  <c r="AQ2" i="1" s="1"/>
  <c r="D124" i="2"/>
  <c r="AQ35" i="1" s="1"/>
  <c r="A129" i="2"/>
  <c r="AT58" i="1" s="1"/>
  <c r="D125" i="2"/>
  <c r="D127" i="4" s="1"/>
  <c r="A130" i="2"/>
  <c r="AT51" i="1" s="1"/>
  <c r="D126" i="2"/>
  <c r="D128" i="4" s="1"/>
  <c r="A131" i="2"/>
  <c r="AT44" i="1" s="1"/>
  <c r="D127" i="2"/>
  <c r="D129" i="4" s="1"/>
  <c r="A132" i="2"/>
  <c r="A134" i="4" s="1"/>
  <c r="D128" i="2"/>
  <c r="D130" i="4" s="1"/>
  <c r="A133" i="2"/>
  <c r="AT30" i="1" s="1"/>
  <c r="D129" i="2"/>
  <c r="D131" i="4" s="1"/>
  <c r="A134" i="2"/>
  <c r="AT23" i="1" s="1"/>
  <c r="D130" i="2"/>
  <c r="AT56" i="1" s="1"/>
  <c r="A135" i="2"/>
  <c r="A137" i="4" s="1"/>
  <c r="D131" i="2"/>
  <c r="AT49" i="1" s="1"/>
  <c r="A136" i="2"/>
  <c r="A138" i="4" s="1"/>
  <c r="D132" i="2"/>
  <c r="AT42" i="1" s="1"/>
  <c r="A137" i="2"/>
  <c r="A139" i="4" s="1"/>
  <c r="D133" i="2"/>
  <c r="D135" i="4" s="1"/>
  <c r="A138" i="2"/>
  <c r="AW58" i="1" s="1"/>
  <c r="D134" i="2"/>
  <c r="D136" i="4" s="1"/>
  <c r="A139" i="2"/>
  <c r="D135" i="2"/>
  <c r="D137" i="4" s="1"/>
  <c r="A140" i="2"/>
  <c r="A142" i="4" s="1"/>
  <c r="D136" i="2"/>
  <c r="A141" i="2"/>
  <c r="A143" i="4" s="1"/>
  <c r="D137" i="2"/>
  <c r="D139" i="4" s="1"/>
  <c r="A142" i="2"/>
  <c r="AW30" i="1" s="1"/>
  <c r="D138" i="2"/>
  <c r="AW63" i="1" s="1"/>
  <c r="A143" i="2"/>
  <c r="D139" i="2"/>
  <c r="AW56" i="1" s="1"/>
  <c r="A144" i="2"/>
  <c r="A146" i="4" s="1"/>
  <c r="D140" i="2"/>
  <c r="A145" i="2"/>
  <c r="AW9" i="1" s="1"/>
  <c r="D141" i="2"/>
  <c r="A146" i="2"/>
  <c r="AW2" i="1" s="1"/>
  <c r="D142" i="2"/>
  <c r="AW35" i="1" s="1"/>
  <c r="A147" i="2"/>
  <c r="D143" i="2"/>
  <c r="AW28" i="1" s="1"/>
  <c r="A148" i="2"/>
  <c r="A150" i="4" s="1"/>
  <c r="D144" i="2"/>
  <c r="AW21" i="1" s="1"/>
  <c r="A149" i="2"/>
  <c r="AZ44" i="1" s="1"/>
  <c r="D145" i="2"/>
  <c r="D147" i="4" s="1"/>
  <c r="A150" i="2"/>
  <c r="AZ37" i="1" s="1"/>
  <c r="D146" i="2"/>
  <c r="AW7" i="1" s="1"/>
  <c r="A151" i="2"/>
  <c r="D147" i="2"/>
  <c r="D149" i="4" s="1"/>
  <c r="A152" i="2"/>
  <c r="A154" i="4" s="1"/>
  <c r="D148" i="2"/>
  <c r="A153" i="2"/>
  <c r="A155" i="4" s="1"/>
  <c r="D149" i="2"/>
  <c r="A154" i="2"/>
  <c r="A156" i="4" s="1"/>
  <c r="D150" i="2"/>
  <c r="D152" i="4" s="1"/>
  <c r="A155" i="2"/>
  <c r="A157" i="4" s="1"/>
  <c r="D151" i="2"/>
  <c r="AZ35" i="1" s="1"/>
  <c r="A156" i="2"/>
  <c r="A158" i="4" s="1"/>
  <c r="D152" i="2"/>
  <c r="D153" i="2"/>
  <c r="AZ21" i="1" s="1"/>
  <c r="D154" i="2"/>
  <c r="AZ14" i="1" s="1"/>
  <c r="D155" i="2"/>
  <c r="D157" i="4" s="1"/>
  <c r="D156" i="2"/>
  <c r="D158" i="4" s="1"/>
  <c r="D157" i="2"/>
  <c r="BC56" i="1" s="1"/>
  <c r="AH16" i="1" l="1"/>
  <c r="A98" i="4"/>
  <c r="C99" i="4"/>
  <c r="C96" i="4"/>
  <c r="AH37" i="1"/>
  <c r="D60" i="2"/>
  <c r="C101" i="4"/>
  <c r="C98" i="4"/>
  <c r="D52" i="2"/>
  <c r="D21" i="2"/>
  <c r="D99" i="4"/>
  <c r="D96" i="4"/>
  <c r="AH42" i="1"/>
  <c r="AH27" i="1"/>
  <c r="C97" i="4"/>
  <c r="D40" i="2"/>
  <c r="D83" i="2"/>
  <c r="D25" i="2"/>
  <c r="A100" i="4"/>
  <c r="A97" i="4"/>
  <c r="D100" i="4"/>
  <c r="D97" i="4"/>
  <c r="D32" i="2"/>
  <c r="D93" i="2"/>
  <c r="AG69" i="2"/>
  <c r="AH69" i="2" s="1"/>
  <c r="A166" i="4"/>
  <c r="AG44" i="2"/>
  <c r="AH44" i="2" s="1"/>
  <c r="Y69" i="2"/>
  <c r="AA36" i="2"/>
  <c r="AA69" i="2"/>
  <c r="AW13" i="1"/>
  <c r="C173" i="4"/>
  <c r="AK13" i="1"/>
  <c r="AA44" i="2"/>
  <c r="C189" i="4"/>
  <c r="C194" i="4"/>
  <c r="Y44" i="2"/>
  <c r="S48" i="1"/>
  <c r="AT20" i="1"/>
  <c r="C127" i="4"/>
  <c r="C150" i="4"/>
  <c r="AZ20" i="1"/>
  <c r="V48" i="1"/>
  <c r="Y36" i="2"/>
  <c r="V20" i="1"/>
  <c r="AH6" i="1"/>
  <c r="AB62" i="1"/>
  <c r="C113" i="4"/>
  <c r="C176" i="4"/>
  <c r="AN6" i="1"/>
  <c r="A200" i="4"/>
  <c r="C200" i="4"/>
  <c r="AN13" i="1"/>
  <c r="AZ34" i="1"/>
  <c r="C180" i="4"/>
  <c r="P13" i="1"/>
  <c r="A172" i="4"/>
  <c r="S20" i="1"/>
  <c r="AE62" i="1"/>
  <c r="C198" i="4"/>
  <c r="C114" i="4"/>
  <c r="C177" i="4"/>
  <c r="A169" i="4"/>
  <c r="A178" i="4"/>
  <c r="A177" i="4"/>
  <c r="C186" i="4"/>
  <c r="A185" i="4"/>
  <c r="C199" i="4"/>
  <c r="D181" i="4"/>
  <c r="C167" i="4"/>
  <c r="C190" i="4"/>
  <c r="AC40" i="2"/>
  <c r="A180" i="4"/>
  <c r="C201" i="4"/>
  <c r="AH166" i="2"/>
  <c r="C168" i="4"/>
  <c r="T57" i="2"/>
  <c r="AH136" i="2"/>
  <c r="BR51" i="1"/>
  <c r="C192" i="4"/>
  <c r="C161" i="4"/>
  <c r="AB53" i="2"/>
  <c r="X74" i="2"/>
  <c r="G62" i="1"/>
  <c r="A164" i="4"/>
  <c r="C143" i="4"/>
  <c r="J21" i="1"/>
  <c r="S74" i="2"/>
  <c r="D34" i="1"/>
  <c r="C183" i="4"/>
  <c r="C130" i="4"/>
  <c r="W16" i="2"/>
  <c r="W45" i="2"/>
  <c r="R52" i="2"/>
  <c r="AH115" i="2"/>
  <c r="AH120" i="2"/>
  <c r="AH121" i="2"/>
  <c r="AH123" i="2"/>
  <c r="C158" i="4"/>
  <c r="AH20" i="1"/>
  <c r="C125" i="4"/>
  <c r="AF16" i="2"/>
  <c r="R40" i="2"/>
  <c r="X85" i="2"/>
  <c r="AE61" i="2"/>
  <c r="V74" i="2"/>
  <c r="C196" i="4"/>
  <c r="AK62" i="1"/>
  <c r="D20" i="1"/>
  <c r="C163" i="4"/>
  <c r="C182" i="4"/>
  <c r="AK41" i="1"/>
  <c r="X16" i="2"/>
  <c r="A179" i="4"/>
  <c r="A187" i="4"/>
  <c r="A195" i="4"/>
  <c r="A203" i="4"/>
  <c r="A163" i="4"/>
  <c r="D174" i="4"/>
  <c r="D193" i="4"/>
  <c r="C145" i="4"/>
  <c r="X26" i="2"/>
  <c r="V52" i="2"/>
  <c r="X57" i="2"/>
  <c r="R61" i="2"/>
  <c r="AB85" i="2"/>
  <c r="AG85" i="2" s="1"/>
  <c r="AH85" i="2" s="1"/>
  <c r="AH139" i="2"/>
  <c r="AH144" i="2"/>
  <c r="AH147" i="2"/>
  <c r="AH148" i="2"/>
  <c r="AH150" i="2"/>
  <c r="AH152" i="2"/>
  <c r="AH155" i="2"/>
  <c r="AH156" i="2"/>
  <c r="AH158" i="2"/>
  <c r="AH159" i="2"/>
  <c r="AH160" i="2"/>
  <c r="AH163" i="2"/>
  <c r="AH164" i="2"/>
  <c r="V49" i="2"/>
  <c r="U49" i="2"/>
  <c r="W58" i="2"/>
  <c r="AB6" i="1"/>
  <c r="AW62" i="1"/>
  <c r="M27" i="1"/>
  <c r="T12" i="2"/>
  <c r="AD49" i="2"/>
  <c r="V58" i="2"/>
  <c r="AQ48" i="1"/>
  <c r="T25" i="2"/>
  <c r="AD65" i="2"/>
  <c r="AH124" i="2"/>
  <c r="AH126" i="2"/>
  <c r="AH127" i="2"/>
  <c r="AH128" i="2"/>
  <c r="AH129" i="2"/>
  <c r="AH132" i="2"/>
  <c r="A189" i="4"/>
  <c r="A173" i="4"/>
  <c r="A170" i="4"/>
  <c r="A193" i="4"/>
  <c r="AW37" i="1"/>
  <c r="A186" i="4"/>
  <c r="R16" i="2"/>
  <c r="T26" i="2"/>
  <c r="U45" i="2"/>
  <c r="AC49" i="2"/>
  <c r="AF74" i="2"/>
  <c r="W85" i="2"/>
  <c r="AH184" i="2"/>
  <c r="AH192" i="2"/>
  <c r="AH195" i="2"/>
  <c r="AH196" i="2"/>
  <c r="AH197" i="2"/>
  <c r="AH198" i="2"/>
  <c r="AH200" i="2"/>
  <c r="A160" i="4"/>
  <c r="A184" i="4"/>
  <c r="V42" i="2"/>
  <c r="X61" i="2"/>
  <c r="U85" i="2"/>
  <c r="C162" i="4"/>
  <c r="C191" i="4"/>
  <c r="C117" i="4"/>
  <c r="C134" i="4"/>
  <c r="M55" i="1"/>
  <c r="X27" i="2"/>
  <c r="T42" i="2"/>
  <c r="X50" i="2"/>
  <c r="V61" i="2"/>
  <c r="R85" i="2"/>
  <c r="A168" i="4"/>
  <c r="C179" i="4"/>
  <c r="U27" i="2"/>
  <c r="S42" i="2"/>
  <c r="V50" i="2"/>
  <c r="S61" i="2"/>
  <c r="AE85" i="2"/>
  <c r="AH96" i="2"/>
  <c r="AH97" i="2"/>
  <c r="AH100" i="2"/>
  <c r="AH101" i="2"/>
  <c r="AH102" i="2"/>
  <c r="AH104" i="2"/>
  <c r="AH105" i="2"/>
  <c r="C157" i="4"/>
  <c r="AD9" i="2"/>
  <c r="T18" i="2"/>
  <c r="S27" i="2"/>
  <c r="U32" i="2"/>
  <c r="AC42" i="2"/>
  <c r="V59" i="2"/>
  <c r="R83" i="2"/>
  <c r="C110" i="4"/>
  <c r="R27" i="2"/>
  <c r="U59" i="2"/>
  <c r="AE78" i="2"/>
  <c r="C169" i="4"/>
  <c r="AE27" i="2"/>
  <c r="S59" i="2"/>
  <c r="AB78" i="2"/>
  <c r="AG78" i="2" s="1"/>
  <c r="AH78" i="2" s="1"/>
  <c r="A197" i="4"/>
  <c r="A131" i="4"/>
  <c r="A174" i="4"/>
  <c r="A190" i="4"/>
  <c r="A167" i="4"/>
  <c r="D185" i="4"/>
  <c r="BO7" i="1"/>
  <c r="BO63" i="1"/>
  <c r="AZ62" i="1"/>
  <c r="C151" i="4"/>
  <c r="X12" i="2"/>
  <c r="X18" i="2"/>
  <c r="S21" i="2"/>
  <c r="W25" i="2"/>
  <c r="T27" i="2"/>
  <c r="T52" i="2"/>
  <c r="S85" i="2"/>
  <c r="AH116" i="2"/>
  <c r="AH171" i="2"/>
  <c r="AH172" i="2"/>
  <c r="AH174" i="2"/>
  <c r="AH179" i="2"/>
  <c r="AH182" i="2"/>
  <c r="AH34" i="1"/>
  <c r="AH134" i="2"/>
  <c r="C175" i="4"/>
  <c r="C122" i="4"/>
  <c r="X6" i="2"/>
  <c r="X13" i="2"/>
  <c r="R23" i="2"/>
  <c r="T50" i="2"/>
  <c r="S53" i="2"/>
  <c r="R57" i="2"/>
  <c r="J27" i="1"/>
  <c r="V6" i="1"/>
  <c r="A161" i="4"/>
  <c r="C154" i="4"/>
  <c r="T6" i="2"/>
  <c r="W13" i="2"/>
  <c r="AC23" i="2"/>
  <c r="AG23" i="2" s="1"/>
  <c r="AH23" i="2" s="1"/>
  <c r="R50" i="2"/>
  <c r="AF57" i="2"/>
  <c r="AF59" i="2"/>
  <c r="W72" i="2"/>
  <c r="AB74" i="2"/>
  <c r="AG74" i="2" s="1"/>
  <c r="AH74" i="2" s="1"/>
  <c r="X79" i="2"/>
  <c r="R95" i="2"/>
  <c r="AE6" i="2"/>
  <c r="W17" i="2"/>
  <c r="T28" i="2"/>
  <c r="T67" i="2"/>
  <c r="AC79" i="2"/>
  <c r="AG79" i="2" s="1"/>
  <c r="AH79" i="2" s="1"/>
  <c r="W86" i="2"/>
  <c r="AB6" i="2"/>
  <c r="AG6" i="2" s="1"/>
  <c r="T24" i="2"/>
  <c r="X62" i="2"/>
  <c r="W73" i="2"/>
  <c r="AD86" i="2"/>
  <c r="AZ9" i="1"/>
  <c r="A130" i="4"/>
  <c r="AW16" i="1"/>
  <c r="A196" i="4"/>
  <c r="AB27" i="1"/>
  <c r="C138" i="4"/>
  <c r="BO9" i="1"/>
  <c r="BR62" i="1"/>
  <c r="BI6" i="1"/>
  <c r="BI48" i="1"/>
  <c r="BF34" i="1"/>
  <c r="BC13" i="1"/>
  <c r="V9" i="2"/>
  <c r="AD16" i="2"/>
  <c r="W21" i="2"/>
  <c r="AF28" i="2"/>
  <c r="X32" i="2"/>
  <c r="V34" i="2"/>
  <c r="X45" i="2"/>
  <c r="U50" i="2"/>
  <c r="AC53" i="2"/>
  <c r="X56" i="2"/>
  <c r="V65" i="2"/>
  <c r="AF67" i="2"/>
  <c r="T83" i="2"/>
  <c r="AH185" i="2"/>
  <c r="AH186" i="2"/>
  <c r="AH187" i="2"/>
  <c r="AH190" i="2"/>
  <c r="AH191" i="2"/>
  <c r="AH111" i="2"/>
  <c r="AH114" i="2"/>
  <c r="A106" i="4"/>
  <c r="A162" i="4"/>
  <c r="C164" i="4"/>
  <c r="C193" i="4"/>
  <c r="C202" i="4"/>
  <c r="AT48" i="1"/>
  <c r="AB34" i="1"/>
  <c r="C128" i="4"/>
  <c r="J55" i="1"/>
  <c r="T13" i="2"/>
  <c r="V16" i="2"/>
  <c r="W22" i="2"/>
  <c r="R26" i="2"/>
  <c r="W30" i="2"/>
  <c r="X33" i="2"/>
  <c r="V37" i="2"/>
  <c r="AD45" i="2"/>
  <c r="AE50" i="2"/>
  <c r="W54" i="2"/>
  <c r="U57" i="2"/>
  <c r="U58" i="2"/>
  <c r="S72" i="2"/>
  <c r="T74" i="2"/>
  <c r="S84" i="2"/>
  <c r="AH118" i="2"/>
  <c r="AH140" i="2"/>
  <c r="AH142" i="2"/>
  <c r="AH143" i="2"/>
  <c r="AH168" i="2"/>
  <c r="BO2" i="1"/>
  <c r="A171" i="4"/>
  <c r="C172" i="4"/>
  <c r="AK6" i="1"/>
  <c r="AH108" i="2"/>
  <c r="AH109" i="2"/>
  <c r="AH112" i="2"/>
  <c r="AH137" i="2"/>
  <c r="A147" i="4"/>
  <c r="C185" i="4"/>
  <c r="C204" i="4"/>
  <c r="S34" i="1"/>
  <c r="AE27" i="1"/>
  <c r="C108" i="4"/>
  <c r="AT34" i="1"/>
  <c r="AN27" i="1"/>
  <c r="AF13" i="2"/>
  <c r="U16" i="2"/>
  <c r="V22" i="2"/>
  <c r="AC26" i="2"/>
  <c r="U30" i="2"/>
  <c r="T33" i="2"/>
  <c r="S37" i="2"/>
  <c r="V43" i="2"/>
  <c r="AF50" i="2"/>
  <c r="W53" i="2"/>
  <c r="AE54" i="2"/>
  <c r="AE58" i="2"/>
  <c r="W67" i="2"/>
  <c r="AD72" i="2"/>
  <c r="AH176" i="2"/>
  <c r="AH107" i="2"/>
  <c r="AH110" i="2"/>
  <c r="AH113" i="2"/>
  <c r="J49" i="1"/>
  <c r="C166" i="4"/>
  <c r="C148" i="4"/>
  <c r="AH13" i="1"/>
  <c r="C141" i="4"/>
  <c r="AC13" i="2"/>
  <c r="T16" i="2"/>
  <c r="W19" i="2"/>
  <c r="U22" i="2"/>
  <c r="AB26" i="2"/>
  <c r="S30" i="2"/>
  <c r="S33" i="2"/>
  <c r="AF37" i="2"/>
  <c r="U43" i="2"/>
  <c r="AC50" i="2"/>
  <c r="V53" i="2"/>
  <c r="AC54" i="2"/>
  <c r="S57" i="2"/>
  <c r="AF58" i="2"/>
  <c r="V67" i="2"/>
  <c r="AB72" i="2"/>
  <c r="AE74" i="2"/>
  <c r="W78" i="2"/>
  <c r="S81" i="2"/>
  <c r="AC90" i="2"/>
  <c r="C160" i="4"/>
  <c r="AZ51" i="1"/>
  <c r="A188" i="4"/>
  <c r="A183" i="4"/>
  <c r="C188" i="4"/>
  <c r="G34" i="1"/>
  <c r="G6" i="1"/>
  <c r="U8" i="2"/>
  <c r="S16" i="2"/>
  <c r="AD22" i="2"/>
  <c r="W28" i="2"/>
  <c r="AE33" i="2"/>
  <c r="R43" i="2"/>
  <c r="V47" i="2"/>
  <c r="U53" i="2"/>
  <c r="U67" i="2"/>
  <c r="AH131" i="2"/>
  <c r="D187" i="4"/>
  <c r="BL42" i="1"/>
  <c r="BR56" i="1"/>
  <c r="BI49" i="1"/>
  <c r="BC58" i="1"/>
  <c r="AK2" i="1"/>
  <c r="BR63" i="1"/>
  <c r="A176" i="4"/>
  <c r="A175" i="4"/>
  <c r="V62" i="1"/>
  <c r="D27" i="1"/>
  <c r="G27" i="1"/>
  <c r="A136" i="4"/>
  <c r="AQ30" i="1"/>
  <c r="AK30" i="1"/>
  <c r="AK51" i="1"/>
  <c r="D160" i="4"/>
  <c r="A194" i="4"/>
  <c r="C187" i="4"/>
  <c r="C195" i="4"/>
  <c r="S62" i="1"/>
  <c r="Y41" i="1"/>
  <c r="AK55" i="1"/>
  <c r="C115" i="4"/>
  <c r="J48" i="1"/>
  <c r="P62" i="1"/>
  <c r="BI27" i="1"/>
  <c r="U12" i="2"/>
  <c r="V13" i="2"/>
  <c r="U21" i="2"/>
  <c r="V24" i="2"/>
  <c r="AD27" i="2"/>
  <c r="U28" i="2"/>
  <c r="AB28" i="2"/>
  <c r="AG28" i="2" s="1"/>
  <c r="AH28" i="2" s="1"/>
  <c r="AD33" i="2"/>
  <c r="AE34" i="2"/>
  <c r="S43" i="2"/>
  <c r="S46" i="2"/>
  <c r="T53" i="2"/>
  <c r="X54" i="2"/>
  <c r="W55" i="2"/>
  <c r="AD57" i="2"/>
  <c r="W65" i="2"/>
  <c r="AB65" i="2"/>
  <c r="V71" i="2"/>
  <c r="AB84" i="2"/>
  <c r="AC86" i="2"/>
  <c r="T88" i="2"/>
  <c r="AD89" i="2"/>
  <c r="AB93" i="2"/>
  <c r="AG93" i="2" s="1"/>
  <c r="AH93" i="2" s="1"/>
  <c r="R46" i="2"/>
  <c r="V55" i="2"/>
  <c r="T71" i="2"/>
  <c r="S88" i="2"/>
  <c r="AH175" i="2"/>
  <c r="AZ2" i="1"/>
  <c r="A151" i="4"/>
  <c r="A148" i="4"/>
  <c r="AT2" i="1"/>
  <c r="AN51" i="1"/>
  <c r="BL56" i="1"/>
  <c r="A182" i="4"/>
  <c r="A198" i="4"/>
  <c r="A165" i="4"/>
  <c r="A181" i="4"/>
  <c r="A199" i="4"/>
  <c r="S55" i="1"/>
  <c r="AH41" i="1"/>
  <c r="C106" i="4"/>
  <c r="AN41" i="1"/>
  <c r="C123" i="4"/>
  <c r="AT55" i="1"/>
  <c r="C146" i="4"/>
  <c r="AB48" i="1"/>
  <c r="C109" i="4"/>
  <c r="AQ34" i="1"/>
  <c r="J13" i="1"/>
  <c r="P48" i="1"/>
  <c r="W5" i="2"/>
  <c r="AD12" i="2"/>
  <c r="S13" i="2"/>
  <c r="R21" i="2"/>
  <c r="AC22" i="2"/>
  <c r="S24" i="2"/>
  <c r="V26" i="2"/>
  <c r="W27" i="2"/>
  <c r="AF27" i="2"/>
  <c r="S28" i="2"/>
  <c r="W29" i="2"/>
  <c r="AC30" i="2"/>
  <c r="W33" i="2"/>
  <c r="AF33" i="2"/>
  <c r="W35" i="2"/>
  <c r="U39" i="2"/>
  <c r="AE43" i="2"/>
  <c r="AE46" i="2"/>
  <c r="X49" i="2"/>
  <c r="W50" i="2"/>
  <c r="AB50" i="2"/>
  <c r="AC52" i="2"/>
  <c r="R53" i="2"/>
  <c r="V54" i="2"/>
  <c r="U55" i="2"/>
  <c r="W57" i="2"/>
  <c r="AC57" i="2"/>
  <c r="AC58" i="2"/>
  <c r="S62" i="2"/>
  <c r="U65" i="2"/>
  <c r="W66" i="2"/>
  <c r="AC67" i="2"/>
  <c r="S71" i="2"/>
  <c r="V78" i="2"/>
  <c r="AD88" i="2"/>
  <c r="W93" i="2"/>
  <c r="T95" i="2"/>
  <c r="AH130" i="2"/>
  <c r="C119" i="4"/>
  <c r="Y34" i="1"/>
  <c r="A135" i="4"/>
  <c r="C174" i="4"/>
  <c r="C100" i="4"/>
  <c r="U5" i="2"/>
  <c r="AF12" i="2"/>
  <c r="R13" i="2"/>
  <c r="AC16" i="2"/>
  <c r="W20" i="2"/>
  <c r="AF21" i="2"/>
  <c r="AE24" i="2"/>
  <c r="U26" i="2"/>
  <c r="V27" i="2"/>
  <c r="AC27" i="2"/>
  <c r="AG27" i="2" s="1"/>
  <c r="AH27" i="2" s="1"/>
  <c r="R28" i="2"/>
  <c r="U29" i="2"/>
  <c r="V33" i="2"/>
  <c r="AC33" i="2"/>
  <c r="AD35" i="2"/>
  <c r="X43" i="2"/>
  <c r="AC43" i="2"/>
  <c r="X46" i="2"/>
  <c r="AF46" i="2"/>
  <c r="W49" i="2"/>
  <c r="AD53" i="2"/>
  <c r="U54" i="2"/>
  <c r="S55" i="2"/>
  <c r="V57" i="2"/>
  <c r="AB57" i="2"/>
  <c r="T65" i="2"/>
  <c r="U66" i="2"/>
  <c r="AB67" i="2"/>
  <c r="R71" i="2"/>
  <c r="X76" i="2"/>
  <c r="T78" i="2"/>
  <c r="U80" i="2"/>
  <c r="AC83" i="2"/>
  <c r="AG83" i="2" s="1"/>
  <c r="AH83" i="2" s="1"/>
  <c r="AE88" i="2"/>
  <c r="S93" i="2"/>
  <c r="R94" i="2"/>
  <c r="V95" i="2"/>
  <c r="AH117" i="2"/>
  <c r="AH133" i="2"/>
  <c r="AH183" i="2"/>
  <c r="BL9" i="1"/>
  <c r="AF5" i="2"/>
  <c r="AB12" i="2"/>
  <c r="T20" i="2"/>
  <c r="AB21" i="2"/>
  <c r="AB24" i="2"/>
  <c r="AG24" i="2" s="1"/>
  <c r="AH24" i="2" s="1"/>
  <c r="AD28" i="2"/>
  <c r="S29" i="2"/>
  <c r="W31" i="2"/>
  <c r="U33" i="2"/>
  <c r="AB33" i="2"/>
  <c r="V40" i="2"/>
  <c r="W43" i="2"/>
  <c r="AB43" i="2"/>
  <c r="W46" i="2"/>
  <c r="AC46" i="2"/>
  <c r="V51" i="2"/>
  <c r="X53" i="2"/>
  <c r="AD54" i="2"/>
  <c r="AD55" i="2"/>
  <c r="S63" i="2"/>
  <c r="S65" i="2"/>
  <c r="AF71" i="2"/>
  <c r="AD78" i="2"/>
  <c r="AF80" i="2"/>
  <c r="X86" i="2"/>
  <c r="AB88" i="2"/>
  <c r="AG88" i="2" s="1"/>
  <c r="AH88" i="2" s="1"/>
  <c r="R93" i="2"/>
  <c r="T94" i="2"/>
  <c r="AC95" i="2"/>
  <c r="AH135" i="2"/>
  <c r="AH149" i="2"/>
  <c r="AH165" i="2"/>
  <c r="AC5" i="2"/>
  <c r="X28" i="2"/>
  <c r="AE28" i="2"/>
  <c r="AF29" i="2"/>
  <c r="V46" i="2"/>
  <c r="AB46" i="2"/>
  <c r="AC51" i="2"/>
  <c r="AG51" i="2" s="1"/>
  <c r="AH51" i="2" s="1"/>
  <c r="AB55" i="2"/>
  <c r="R65" i="2"/>
  <c r="AB71" i="2"/>
  <c r="AG71" i="2" s="1"/>
  <c r="AH71" i="2" s="1"/>
  <c r="U77" i="2"/>
  <c r="W84" i="2"/>
  <c r="S92" i="2"/>
  <c r="AA8" i="2"/>
  <c r="AH8" i="2" s="1"/>
  <c r="V94" i="2"/>
  <c r="AH122" i="2"/>
  <c r="AH151" i="2"/>
  <c r="AH167" i="2"/>
  <c r="U89" i="2"/>
  <c r="R92" i="2"/>
  <c r="AE93" i="2"/>
  <c r="AC94" i="2"/>
  <c r="AT27" i="1"/>
  <c r="M20" i="1"/>
  <c r="U46" i="2"/>
  <c r="A152" i="4"/>
  <c r="BI56" i="1"/>
  <c r="V12" i="2"/>
  <c r="V21" i="2"/>
  <c r="V28" i="2"/>
  <c r="S34" i="2"/>
  <c r="T43" i="2"/>
  <c r="T46" i="2"/>
  <c r="X65" i="2"/>
  <c r="AC65" i="2"/>
  <c r="W71" i="2"/>
  <c r="AD84" i="2"/>
  <c r="AD85" i="2"/>
  <c r="AE86" i="2"/>
  <c r="X88" i="2"/>
  <c r="S89" i="2"/>
  <c r="AF92" i="2"/>
  <c r="AE94" i="2"/>
  <c r="BF63" i="1"/>
  <c r="D132" i="4"/>
  <c r="AH28" i="1"/>
  <c r="D155" i="4"/>
  <c r="BO21" i="1"/>
  <c r="D176" i="4"/>
  <c r="BF7" i="1"/>
  <c r="D183" i="4"/>
  <c r="BL14" i="1"/>
  <c r="BI21" i="1"/>
  <c r="D163" i="4"/>
  <c r="AK35" i="1"/>
  <c r="AH14" i="1"/>
  <c r="D199" i="4"/>
  <c r="BL28" i="1"/>
  <c r="BF35" i="1"/>
  <c r="AN56" i="1"/>
  <c r="BO35" i="1"/>
  <c r="D120" i="4"/>
  <c r="AA85" i="2"/>
  <c r="AA94" i="2"/>
  <c r="AH106" i="2"/>
  <c r="AH119" i="2"/>
  <c r="AH145" i="2"/>
  <c r="AH146" i="2"/>
  <c r="AH161" i="2"/>
  <c r="AH162" i="2"/>
  <c r="AH177" i="2"/>
  <c r="AH178" i="2"/>
  <c r="AH199" i="2"/>
  <c r="AH180" i="2"/>
  <c r="AH181" i="2"/>
  <c r="AH201" i="2"/>
  <c r="AH202" i="2"/>
  <c r="AA95" i="2"/>
  <c r="AA28" i="2"/>
  <c r="AA53" i="2"/>
  <c r="AH98" i="2"/>
  <c r="AH99" i="2"/>
  <c r="AH125" i="2"/>
  <c r="AH138" i="2"/>
  <c r="AH153" i="2"/>
  <c r="AH154" i="2"/>
  <c r="AH169" i="2"/>
  <c r="AH170" i="2"/>
  <c r="AH188" i="2"/>
  <c r="AH189" i="2"/>
  <c r="AH103" i="2"/>
  <c r="AH141" i="2"/>
  <c r="AH157" i="2"/>
  <c r="AH173" i="2"/>
  <c r="AH193" i="2"/>
  <c r="AH194" i="2"/>
  <c r="D134" i="4"/>
  <c r="AQ21" i="1"/>
  <c r="AK7" i="1"/>
  <c r="AK28" i="1"/>
  <c r="BC35" i="1"/>
  <c r="D201" i="4"/>
  <c r="BC63" i="1"/>
  <c r="AT28" i="1"/>
  <c r="BF56" i="1"/>
  <c r="D153" i="4"/>
  <c r="D189" i="4"/>
  <c r="D184" i="4"/>
  <c r="D117" i="4"/>
  <c r="BC42" i="1"/>
  <c r="D145" i="4"/>
  <c r="D122" i="4"/>
  <c r="D191" i="4"/>
  <c r="D165" i="4"/>
  <c r="BI35" i="1"/>
  <c r="BO49" i="1"/>
  <c r="D179" i="4"/>
  <c r="D197" i="4"/>
  <c r="BF21" i="1"/>
  <c r="AN7" i="1"/>
  <c r="AZ16" i="1"/>
  <c r="D107" i="4"/>
  <c r="D144" i="4"/>
  <c r="D140" i="4"/>
  <c r="AT37" i="1"/>
  <c r="A132" i="4"/>
  <c r="AQ56" i="1"/>
  <c r="A123" i="4"/>
  <c r="D111" i="4"/>
  <c r="A113" i="4"/>
  <c r="A109" i="4"/>
  <c r="AH35" i="1"/>
  <c r="BF49" i="1"/>
  <c r="BF42" i="1"/>
  <c r="AB41" i="1"/>
  <c r="V27" i="1"/>
  <c r="AC87" i="2"/>
  <c r="AE87" i="2"/>
  <c r="AH7" i="1"/>
  <c r="P34" i="1"/>
  <c r="AB48" i="2"/>
  <c r="U48" i="2"/>
  <c r="AC48" i="2"/>
  <c r="V48" i="2"/>
  <c r="AF48" i="2"/>
  <c r="W48" i="2"/>
  <c r="AE48" i="2"/>
  <c r="X48" i="2"/>
  <c r="AD48" i="2"/>
  <c r="R48" i="2"/>
  <c r="S48" i="2"/>
  <c r="AZ7" i="1"/>
  <c r="AZ42" i="1"/>
  <c r="D148" i="4"/>
  <c r="A144" i="4"/>
  <c r="AW44" i="1"/>
  <c r="AT35" i="1"/>
  <c r="D133" i="4"/>
  <c r="AQ14" i="1"/>
  <c r="A107" i="4"/>
  <c r="A101" i="4"/>
  <c r="J6" i="1"/>
  <c r="AC82" i="2"/>
  <c r="AB82" i="2"/>
  <c r="V82" i="2"/>
  <c r="W82" i="2"/>
  <c r="AF82" i="2"/>
  <c r="X82" i="2"/>
  <c r="AE82" i="2"/>
  <c r="AD82" i="2"/>
  <c r="R82" i="2"/>
  <c r="S82" i="2"/>
  <c r="AT63" i="1"/>
  <c r="AQ23" i="1"/>
  <c r="AN28" i="1"/>
  <c r="AN9" i="1"/>
  <c r="AN30" i="1"/>
  <c r="G41" i="1"/>
  <c r="AF41" i="2"/>
  <c r="S41" i="2"/>
  <c r="V41" i="2"/>
  <c r="W41" i="2"/>
  <c r="AC14" i="2"/>
  <c r="AF14" i="2"/>
  <c r="AA14" i="2"/>
  <c r="AH14" i="2" s="1"/>
  <c r="R14" i="2"/>
  <c r="T14" i="2"/>
  <c r="U14" i="2"/>
  <c r="X14" i="2"/>
  <c r="D156" i="4"/>
  <c r="AZ23" i="1"/>
  <c r="D124" i="4"/>
  <c r="AK49" i="1"/>
  <c r="A103" i="4"/>
  <c r="A191" i="4"/>
  <c r="G13" i="1"/>
  <c r="AH23" i="1"/>
  <c r="D164" i="4"/>
  <c r="AB55" i="1"/>
  <c r="D48" i="1"/>
  <c r="AF7" i="2"/>
  <c r="AB7" i="2"/>
  <c r="V7" i="2"/>
  <c r="AC7" i="2"/>
  <c r="X7" i="2"/>
  <c r="AE7" i="2"/>
  <c r="AD7" i="2"/>
  <c r="R7" i="2"/>
  <c r="S7" i="2"/>
  <c r="T7" i="2"/>
  <c r="AC68" i="2"/>
  <c r="R68" i="2"/>
  <c r="X68" i="2"/>
  <c r="AT9" i="1"/>
  <c r="D195" i="4"/>
  <c r="AB10" i="2"/>
  <c r="U10" i="2"/>
  <c r="AC10" i="2"/>
  <c r="V10" i="2"/>
  <c r="AF10" i="2"/>
  <c r="W10" i="2"/>
  <c r="AE10" i="2"/>
  <c r="X10" i="2"/>
  <c r="AD10" i="2"/>
  <c r="R10" i="2"/>
  <c r="S10" i="2"/>
  <c r="T48" i="2"/>
  <c r="AC64" i="2"/>
  <c r="AE64" i="2"/>
  <c r="T64" i="2"/>
  <c r="X64" i="2"/>
  <c r="S5" i="2"/>
  <c r="S6" i="2"/>
  <c r="AE9" i="2"/>
  <c r="S12" i="2"/>
  <c r="X15" i="2"/>
  <c r="AB16" i="2"/>
  <c r="AA18" i="2"/>
  <c r="S20" i="2"/>
  <c r="AA21" i="2"/>
  <c r="S22" i="2"/>
  <c r="X23" i="2"/>
  <c r="R24" i="2"/>
  <c r="AE25" i="2"/>
  <c r="AD26" i="2"/>
  <c r="AC29" i="2"/>
  <c r="R30" i="2"/>
  <c r="V31" i="2"/>
  <c r="AE35" i="2"/>
  <c r="R37" i="2"/>
  <c r="AD39" i="2"/>
  <c r="AF45" i="2"/>
  <c r="T47" i="2"/>
  <c r="AD52" i="2"/>
  <c r="AF53" i="2"/>
  <c r="T56" i="2"/>
  <c r="AC59" i="2"/>
  <c r="U61" i="2"/>
  <c r="AC61" i="2"/>
  <c r="AD62" i="2"/>
  <c r="AD63" i="2"/>
  <c r="AE65" i="2"/>
  <c r="AD66" i="2"/>
  <c r="AD71" i="2"/>
  <c r="U72" i="2"/>
  <c r="S73" i="2"/>
  <c r="R74" i="2"/>
  <c r="V76" i="2"/>
  <c r="T77" i="2"/>
  <c r="S78" i="2"/>
  <c r="W79" i="2"/>
  <c r="T80" i="2"/>
  <c r="R81" i="2"/>
  <c r="X83" i="2"/>
  <c r="U84" i="2"/>
  <c r="AE89" i="2"/>
  <c r="W92" i="2"/>
  <c r="W94" i="2"/>
  <c r="AF94" i="2"/>
  <c r="W95" i="2"/>
  <c r="AF95" i="2"/>
  <c r="R5" i="2"/>
  <c r="AD6" i="2"/>
  <c r="W8" i="2"/>
  <c r="AC9" i="2"/>
  <c r="AG9" i="2" s="1"/>
  <c r="U11" i="2"/>
  <c r="R12" i="2"/>
  <c r="W15" i="2"/>
  <c r="AD18" i="2"/>
  <c r="AF20" i="2"/>
  <c r="V23" i="2"/>
  <c r="AD24" i="2"/>
  <c r="AB25" i="2"/>
  <c r="X29" i="2"/>
  <c r="AB29" i="2"/>
  <c r="AD30" i="2"/>
  <c r="T31" i="2"/>
  <c r="AF35" i="2"/>
  <c r="AA37" i="2"/>
  <c r="AB39" i="2"/>
  <c r="AC45" i="2"/>
  <c r="AC47" i="2"/>
  <c r="AG47" i="2" s="1"/>
  <c r="AH47" i="2" s="1"/>
  <c r="X52" i="2"/>
  <c r="AE52" i="2"/>
  <c r="S54" i="2"/>
  <c r="R56" i="2"/>
  <c r="W59" i="2"/>
  <c r="AB59" i="2"/>
  <c r="T61" i="2"/>
  <c r="AB61" i="2"/>
  <c r="AF62" i="2"/>
  <c r="AF63" i="2"/>
  <c r="AF66" i="2"/>
  <c r="X71" i="2"/>
  <c r="AE71" i="2"/>
  <c r="T72" i="2"/>
  <c r="AF73" i="2"/>
  <c r="AD74" i="2"/>
  <c r="T76" i="2"/>
  <c r="S77" i="2"/>
  <c r="R78" i="2"/>
  <c r="V79" i="2"/>
  <c r="S80" i="2"/>
  <c r="AD81" i="2"/>
  <c r="V83" i="2"/>
  <c r="T84" i="2"/>
  <c r="V88" i="2"/>
  <c r="X89" i="2"/>
  <c r="AF89" i="2"/>
  <c r="T92" i="2"/>
  <c r="T93" i="2"/>
  <c r="X94" i="2"/>
  <c r="X95" i="2"/>
  <c r="U15" i="2"/>
  <c r="AF18" i="2"/>
  <c r="AF30" i="2"/>
  <c r="X35" i="2"/>
  <c r="AB35" i="2"/>
  <c r="AE37" i="2"/>
  <c r="W52" i="2"/>
  <c r="AF52" i="2"/>
  <c r="AE56" i="2"/>
  <c r="AC62" i="2"/>
  <c r="AB63" i="2"/>
  <c r="AG63" i="2" s="1"/>
  <c r="AH63" i="2" s="1"/>
  <c r="AC66" i="2"/>
  <c r="R76" i="2"/>
  <c r="AD77" i="2"/>
  <c r="T79" i="2"/>
  <c r="AD80" i="2"/>
  <c r="AF81" i="2"/>
  <c r="W89" i="2"/>
  <c r="AB89" i="2"/>
  <c r="AG89" i="2" s="1"/>
  <c r="AH89" i="2" s="1"/>
  <c r="AD15" i="2"/>
  <c r="AE76" i="2"/>
  <c r="AF77" i="2"/>
  <c r="W12" i="2"/>
  <c r="AC12" i="2"/>
  <c r="AC15" i="2"/>
  <c r="AG15" i="2" s="1"/>
  <c r="T29" i="2"/>
  <c r="V30" i="2"/>
  <c r="AB30" i="2"/>
  <c r="U35" i="2"/>
  <c r="W37" i="2"/>
  <c r="AB37" i="2"/>
  <c r="T40" i="2"/>
  <c r="AD43" i="2"/>
  <c r="V45" i="2"/>
  <c r="S49" i="2"/>
  <c r="U52" i="2"/>
  <c r="AB52" i="2"/>
  <c r="T59" i="2"/>
  <c r="AD61" i="2"/>
  <c r="W62" i="2"/>
  <c r="W63" i="2"/>
  <c r="U71" i="2"/>
  <c r="W74" i="2"/>
  <c r="AC76" i="2"/>
  <c r="AG76" i="2" s="1"/>
  <c r="AH76" i="2" s="1"/>
  <c r="AB77" i="2"/>
  <c r="X78" i="2"/>
  <c r="AF78" i="2"/>
  <c r="AB80" i="2"/>
  <c r="AE83" i="2"/>
  <c r="AF84" i="2"/>
  <c r="S86" i="2"/>
  <c r="R88" i="2"/>
  <c r="T89" i="2"/>
  <c r="AD92" i="2"/>
  <c r="S94" i="2"/>
  <c r="AB94" i="2"/>
  <c r="S95" i="2"/>
  <c r="AB95" i="2"/>
  <c r="T35" i="2"/>
  <c r="V62" i="2"/>
  <c r="V63" i="2"/>
  <c r="V5" i="2"/>
  <c r="U6" i="2"/>
  <c r="U9" i="2"/>
  <c r="U18" i="2"/>
  <c r="U20" i="2"/>
  <c r="T30" i="2"/>
  <c r="X31" i="2"/>
  <c r="T34" i="2"/>
  <c r="S35" i="2"/>
  <c r="U37" i="2"/>
  <c r="AD40" i="2"/>
  <c r="S45" i="2"/>
  <c r="AF49" i="2"/>
  <c r="S50" i="2"/>
  <c r="T51" i="2"/>
  <c r="W61" i="2"/>
  <c r="U63" i="2"/>
  <c r="W77" i="2"/>
  <c r="W81" i="2"/>
  <c r="R89" i="2"/>
  <c r="U94" i="2"/>
  <c r="U95" i="2"/>
  <c r="AD95" i="2"/>
  <c r="AZ28" i="1"/>
  <c r="D154" i="4"/>
  <c r="A153" i="4"/>
  <c r="AZ30" i="1"/>
  <c r="AW23" i="1"/>
  <c r="A145" i="4"/>
  <c r="AW51" i="1"/>
  <c r="A141" i="4"/>
  <c r="AN44" i="1"/>
  <c r="A115" i="4"/>
  <c r="AZ63" i="1"/>
  <c r="AZ58" i="1"/>
  <c r="A149" i="4"/>
  <c r="D141" i="4"/>
  <c r="AT14" i="1"/>
  <c r="D138" i="4"/>
  <c r="AQ9" i="1"/>
  <c r="A129" i="4"/>
  <c r="AQ37" i="1"/>
  <c r="A125" i="4"/>
  <c r="AW14" i="1"/>
  <c r="AW49" i="1"/>
  <c r="D142" i="4"/>
  <c r="AT7" i="1"/>
  <c r="AT21" i="1"/>
  <c r="AQ58" i="1"/>
  <c r="A122" i="4"/>
  <c r="AH21" i="1"/>
  <c r="D101" i="4"/>
  <c r="D150" i="4"/>
  <c r="AZ56" i="1"/>
  <c r="D125" i="4"/>
  <c r="AN16" i="1"/>
  <c r="A119" i="4"/>
  <c r="D110" i="4"/>
  <c r="AK21" i="1"/>
  <c r="A128" i="4"/>
  <c r="AQ16" i="1"/>
  <c r="A124" i="4"/>
  <c r="AQ44" i="1"/>
  <c r="A121" i="4"/>
  <c r="AN2" i="1"/>
  <c r="AK63" i="1"/>
  <c r="D104" i="4"/>
  <c r="A118" i="4"/>
  <c r="AN23" i="1"/>
  <c r="AH9" i="1"/>
  <c r="A102" i="4"/>
  <c r="AW42" i="1"/>
  <c r="D143" i="4"/>
  <c r="AN49" i="1"/>
  <c r="A116" i="4"/>
  <c r="AN37" i="1"/>
  <c r="AK16" i="1"/>
  <c r="A110" i="4"/>
  <c r="AZ49" i="1"/>
  <c r="D151" i="4"/>
  <c r="D159" i="4"/>
  <c r="A140" i="4"/>
  <c r="AK58" i="1"/>
  <c r="A104" i="4"/>
  <c r="AH30" i="1"/>
  <c r="A99" i="4"/>
  <c r="G28" i="1"/>
  <c r="J14" i="1"/>
  <c r="C152" i="4"/>
  <c r="AZ41" i="1"/>
  <c r="C142" i="4"/>
  <c r="AW48" i="1"/>
  <c r="C129" i="4"/>
  <c r="AQ13" i="1"/>
  <c r="G48" i="1"/>
  <c r="D6" i="1"/>
  <c r="D13" i="2"/>
  <c r="AQ7" i="1"/>
  <c r="D146" i="4"/>
  <c r="A133" i="4"/>
  <c r="D126" i="4"/>
  <c r="D119" i="4"/>
  <c r="D113" i="4"/>
  <c r="D172" i="4"/>
  <c r="AT16" i="1"/>
  <c r="AQ28" i="1"/>
  <c r="D116" i="4"/>
  <c r="A111" i="4"/>
  <c r="D105" i="4"/>
  <c r="AT6" i="1"/>
  <c r="D6" i="2"/>
  <c r="J63" i="1"/>
  <c r="A7" i="2"/>
  <c r="AB49" i="1"/>
  <c r="BC51" i="1"/>
  <c r="A159" i="4"/>
  <c r="D166" i="4"/>
  <c r="AT62" i="1"/>
  <c r="P55" i="1"/>
  <c r="M13" i="1"/>
  <c r="M41" i="1"/>
  <c r="AL10" i="2"/>
  <c r="AP4" i="2"/>
  <c r="AQ4" i="2" s="1"/>
  <c r="AR4" i="2" s="1"/>
  <c r="AS4" i="2" s="1"/>
  <c r="AT4" i="2" s="1"/>
  <c r="AD11" i="2"/>
  <c r="AB17" i="2"/>
  <c r="U17" i="2"/>
  <c r="AD17" i="2"/>
  <c r="S19" i="2"/>
  <c r="AF91" i="2"/>
  <c r="W91" i="2"/>
  <c r="AE91" i="2"/>
  <c r="X91" i="2"/>
  <c r="AD91" i="2"/>
  <c r="S91" i="2"/>
  <c r="AB91" i="2"/>
  <c r="AC91" i="2"/>
  <c r="R91" i="2"/>
  <c r="T91" i="2"/>
  <c r="U91" i="2"/>
  <c r="V91" i="2"/>
  <c r="V8" i="2"/>
  <c r="AE11" i="2"/>
  <c r="V17" i="2"/>
  <c r="R19" i="2"/>
  <c r="AC25" i="2"/>
  <c r="U25" i="2"/>
  <c r="AD25" i="2"/>
  <c r="AE38" i="2"/>
  <c r="X38" i="2"/>
  <c r="R38" i="2"/>
  <c r="AB38" i="2"/>
  <c r="T38" i="2"/>
  <c r="AC38" i="2"/>
  <c r="U38" i="2"/>
  <c r="AG42" i="2"/>
  <c r="AH42" i="2" s="1"/>
  <c r="AB60" i="2"/>
  <c r="U60" i="2"/>
  <c r="AF60" i="2"/>
  <c r="W60" i="2"/>
  <c r="AC60" i="2"/>
  <c r="AE60" i="2"/>
  <c r="AD60" i="2"/>
  <c r="R60" i="2"/>
  <c r="S60" i="2"/>
  <c r="T60" i="2"/>
  <c r="V60" i="2"/>
  <c r="AD8" i="2"/>
  <c r="X8" i="2"/>
  <c r="AC8" i="2"/>
  <c r="AG8" i="2" s="1"/>
  <c r="T8" i="2"/>
  <c r="AF11" i="2"/>
  <c r="R15" i="2"/>
  <c r="V15" i="2"/>
  <c r="T17" i="2"/>
  <c r="AE19" i="2"/>
  <c r="AF23" i="2"/>
  <c r="W23" i="2"/>
  <c r="S23" i="2"/>
  <c r="T5" i="2"/>
  <c r="AB5" i="2"/>
  <c r="R6" i="2"/>
  <c r="W7" i="2"/>
  <c r="S8" i="2"/>
  <c r="X9" i="2"/>
  <c r="X11" i="2"/>
  <c r="AC11" i="2"/>
  <c r="AG11" i="2" s="1"/>
  <c r="AB13" i="2"/>
  <c r="AG13" i="2" s="1"/>
  <c r="U13" i="2"/>
  <c r="AD13" i="2"/>
  <c r="AD14" i="2"/>
  <c r="T15" i="2"/>
  <c r="S17" i="2"/>
  <c r="V18" i="2"/>
  <c r="AF19" i="2"/>
  <c r="AD20" i="2"/>
  <c r="AC21" i="2"/>
  <c r="T21" i="2"/>
  <c r="AD21" i="2"/>
  <c r="X21" i="2"/>
  <c r="AF22" i="2"/>
  <c r="U23" i="2"/>
  <c r="X24" i="2"/>
  <c r="AF24" i="2"/>
  <c r="S25" i="2"/>
  <c r="S26" i="2"/>
  <c r="AF26" i="2"/>
  <c r="W26" i="2"/>
  <c r="V29" i="2"/>
  <c r="AE29" i="2"/>
  <c r="R29" i="2"/>
  <c r="R31" i="2"/>
  <c r="R32" i="2"/>
  <c r="W38" i="2"/>
  <c r="R8" i="2"/>
  <c r="AF9" i="2"/>
  <c r="W9" i="2"/>
  <c r="S9" i="2"/>
  <c r="W11" i="2"/>
  <c r="S15" i="2"/>
  <c r="R17" i="2"/>
  <c r="AB18" i="2"/>
  <c r="AG18" i="2" s="1"/>
  <c r="AH18" i="2" s="1"/>
  <c r="S18" i="2"/>
  <c r="AE18" i="2"/>
  <c r="W18" i="2"/>
  <c r="X19" i="2"/>
  <c r="AE20" i="2"/>
  <c r="T23" i="2"/>
  <c r="W24" i="2"/>
  <c r="R25" i="2"/>
  <c r="AE31" i="2"/>
  <c r="AD32" i="2"/>
  <c r="AB34" i="2"/>
  <c r="AG34" i="2" s="1"/>
  <c r="AH34" i="2" s="1"/>
  <c r="U34" i="2"/>
  <c r="AF34" i="2"/>
  <c r="W34" i="2"/>
  <c r="AD34" i="2"/>
  <c r="R34" i="2"/>
  <c r="V38" i="2"/>
  <c r="AE41" i="2"/>
  <c r="X41" i="2"/>
  <c r="AD41" i="2"/>
  <c r="R41" i="2"/>
  <c r="AB41" i="2"/>
  <c r="T41" i="2"/>
  <c r="AC41" i="2"/>
  <c r="U41" i="2"/>
  <c r="R11" i="2"/>
  <c r="V11" i="2"/>
  <c r="AD19" i="2"/>
  <c r="AB19" i="2"/>
  <c r="AG19" i="2" s="1"/>
  <c r="AH19" i="2" s="1"/>
  <c r="U19" i="2"/>
  <c r="AF31" i="2"/>
  <c r="AF32" i="2"/>
  <c r="S38" i="2"/>
  <c r="AH5" i="2"/>
  <c r="AD5" i="2"/>
  <c r="W6" i="2"/>
  <c r="AF6" i="2"/>
  <c r="AE8" i="2"/>
  <c r="T9" i="2"/>
  <c r="T11" i="2"/>
  <c r="V14" i="2"/>
  <c r="AE15" i="2"/>
  <c r="AF17" i="2"/>
  <c r="R18" i="2"/>
  <c r="V19" i="2"/>
  <c r="X20" i="2"/>
  <c r="AB22" i="2"/>
  <c r="T22" i="2"/>
  <c r="AE22" i="2"/>
  <c r="X22" i="2"/>
  <c r="AD23" i="2"/>
  <c r="U24" i="2"/>
  <c r="AA24" i="2"/>
  <c r="AF25" i="2"/>
  <c r="X34" i="2"/>
  <c r="AD38" i="2"/>
  <c r="AC39" i="2"/>
  <c r="V39" i="2"/>
  <c r="AF39" i="2"/>
  <c r="W39" i="2"/>
  <c r="AE39" i="2"/>
  <c r="X39" i="2"/>
  <c r="R39" i="2"/>
  <c r="S39" i="2"/>
  <c r="X5" i="2"/>
  <c r="V6" i="2"/>
  <c r="AF8" i="2"/>
  <c r="R9" i="2"/>
  <c r="S11" i="2"/>
  <c r="AB14" i="2"/>
  <c r="S14" i="2"/>
  <c r="AE14" i="2"/>
  <c r="W14" i="2"/>
  <c r="AF15" i="2"/>
  <c r="X17" i="2"/>
  <c r="AC17" i="2"/>
  <c r="T19" i="2"/>
  <c r="AC20" i="2"/>
  <c r="AG20" i="2" s="1"/>
  <c r="AH20" i="2" s="1"/>
  <c r="V20" i="2"/>
  <c r="R20" i="2"/>
  <c r="AE23" i="2"/>
  <c r="X25" i="2"/>
  <c r="AD31" i="2"/>
  <c r="S31" i="2"/>
  <c r="AB31" i="2"/>
  <c r="AG31" i="2" s="1"/>
  <c r="AH31" i="2" s="1"/>
  <c r="U31" i="2"/>
  <c r="AE32" i="2"/>
  <c r="W32" i="2"/>
  <c r="AA32" i="2"/>
  <c r="AB32" i="2"/>
  <c r="S32" i="2"/>
  <c r="AC32" i="2"/>
  <c r="T32" i="2"/>
  <c r="AF38" i="2"/>
  <c r="AB70" i="2"/>
  <c r="S70" i="2"/>
  <c r="U70" i="2"/>
  <c r="AC70" i="2"/>
  <c r="W70" i="2"/>
  <c r="AF70" i="2"/>
  <c r="X70" i="2"/>
  <c r="AE70" i="2"/>
  <c r="AD70" i="2"/>
  <c r="AA70" i="2"/>
  <c r="R70" i="2"/>
  <c r="T70" i="2"/>
  <c r="S47" i="2"/>
  <c r="S51" i="2"/>
  <c r="AE55" i="2"/>
  <c r="X55" i="2"/>
  <c r="R55" i="2"/>
  <c r="S64" i="2"/>
  <c r="R66" i="2"/>
  <c r="AB66" i="2"/>
  <c r="T66" i="2"/>
  <c r="AD68" i="2"/>
  <c r="R73" i="2"/>
  <c r="AE90" i="2"/>
  <c r="X90" i="2"/>
  <c r="AD90" i="2"/>
  <c r="R90" i="2"/>
  <c r="AB90" i="2"/>
  <c r="T90" i="2"/>
  <c r="X40" i="2"/>
  <c r="AE40" i="2"/>
  <c r="R42" i="2"/>
  <c r="R47" i="2"/>
  <c r="R51" i="2"/>
  <c r="AB56" i="2"/>
  <c r="AG56" i="2" s="1"/>
  <c r="AH56" i="2" s="1"/>
  <c r="U56" i="2"/>
  <c r="AF56" i="2"/>
  <c r="W56" i="2"/>
  <c r="R64" i="2"/>
  <c r="AE68" i="2"/>
  <c r="AD73" i="2"/>
  <c r="AD79" i="2"/>
  <c r="S79" i="2"/>
  <c r="AB87" i="2"/>
  <c r="U87" i="2"/>
  <c r="AF87" i="2"/>
  <c r="W87" i="2"/>
  <c r="AD87" i="2"/>
  <c r="X30" i="2"/>
  <c r="V35" i="2"/>
  <c r="AC35" i="2"/>
  <c r="T37" i="2"/>
  <c r="AC37" i="2"/>
  <c r="W40" i="2"/>
  <c r="AF40" i="2"/>
  <c r="AE42" i="2"/>
  <c r="AE47" i="2"/>
  <c r="AE51" i="2"/>
  <c r="T55" i="2"/>
  <c r="V56" i="2"/>
  <c r="X58" i="2"/>
  <c r="R62" i="2"/>
  <c r="AB62" i="2"/>
  <c r="T62" i="2"/>
  <c r="AD64" i="2"/>
  <c r="S66" i="2"/>
  <c r="AE67" i="2"/>
  <c r="X67" i="2"/>
  <c r="R67" i="2"/>
  <c r="AC72" i="2"/>
  <c r="V72" i="2"/>
  <c r="AE72" i="2"/>
  <c r="X72" i="2"/>
  <c r="AE73" i="2"/>
  <c r="AF76" i="2"/>
  <c r="U79" i="2"/>
  <c r="AC80" i="2"/>
  <c r="V80" i="2"/>
  <c r="AE80" i="2"/>
  <c r="X80" i="2"/>
  <c r="AE81" i="2"/>
  <c r="AF83" i="2"/>
  <c r="X87" i="2"/>
  <c r="V90" i="2"/>
  <c r="AB68" i="2"/>
  <c r="U68" i="2"/>
  <c r="AF68" i="2"/>
  <c r="W68" i="2"/>
  <c r="V87" i="2"/>
  <c r="U90" i="2"/>
  <c r="U40" i="2"/>
  <c r="AB40" i="2"/>
  <c r="X42" i="2"/>
  <c r="X47" i="2"/>
  <c r="X51" i="2"/>
  <c r="S56" i="2"/>
  <c r="R58" i="2"/>
  <c r="AB58" i="2"/>
  <c r="T58" i="2"/>
  <c r="AE63" i="2"/>
  <c r="X63" i="2"/>
  <c r="R63" i="2"/>
  <c r="AE66" i="2"/>
  <c r="V68" i="2"/>
  <c r="X73" i="2"/>
  <c r="W76" i="2"/>
  <c r="R79" i="2"/>
  <c r="X81" i="2"/>
  <c r="W83" i="2"/>
  <c r="R86" i="2"/>
  <c r="AB86" i="2"/>
  <c r="T86" i="2"/>
  <c r="V86" i="2"/>
  <c r="T87" i="2"/>
  <c r="S90" i="2"/>
  <c r="AF42" i="2"/>
  <c r="W42" i="2"/>
  <c r="AD42" i="2"/>
  <c r="AF47" i="2"/>
  <c r="W47" i="2"/>
  <c r="AD47" i="2"/>
  <c r="AF51" i="2"/>
  <c r="W51" i="2"/>
  <c r="AD51" i="2"/>
  <c r="AB64" i="2"/>
  <c r="U64" i="2"/>
  <c r="AF64" i="2"/>
  <c r="W64" i="2"/>
  <c r="T68" i="2"/>
  <c r="AB73" i="2"/>
  <c r="AG73" i="2" s="1"/>
  <c r="AH73" i="2" s="1"/>
  <c r="T73" i="2"/>
  <c r="V73" i="2"/>
  <c r="AD76" i="2"/>
  <c r="S76" i="2"/>
  <c r="AE79" i="2"/>
  <c r="AB81" i="2"/>
  <c r="AG81" i="2" s="1"/>
  <c r="AH81" i="2" s="1"/>
  <c r="T81" i="2"/>
  <c r="V81" i="2"/>
  <c r="AD83" i="2"/>
  <c r="S83" i="2"/>
  <c r="S87" i="2"/>
  <c r="AF90" i="2"/>
  <c r="X37" i="2"/>
  <c r="U42" i="2"/>
  <c r="R45" i="2"/>
  <c r="AB45" i="2"/>
  <c r="T45" i="2"/>
  <c r="U47" i="2"/>
  <c r="R49" i="2"/>
  <c r="AB49" i="2"/>
  <c r="T49" i="2"/>
  <c r="U51" i="2"/>
  <c r="R54" i="2"/>
  <c r="AB54" i="2"/>
  <c r="T54" i="2"/>
  <c r="AC55" i="2"/>
  <c r="AD56" i="2"/>
  <c r="S58" i="2"/>
  <c r="AE59" i="2"/>
  <c r="X59" i="2"/>
  <c r="R59" i="2"/>
  <c r="AE62" i="2"/>
  <c r="T63" i="2"/>
  <c r="V64" i="2"/>
  <c r="X66" i="2"/>
  <c r="AD67" i="2"/>
  <c r="S68" i="2"/>
  <c r="R72" i="2"/>
  <c r="U73" i="2"/>
  <c r="U76" i="2"/>
  <c r="AC77" i="2"/>
  <c r="V77" i="2"/>
  <c r="AE77" i="2"/>
  <c r="X77" i="2"/>
  <c r="AF79" i="2"/>
  <c r="R80" i="2"/>
  <c r="U81" i="2"/>
  <c r="U83" i="2"/>
  <c r="AC84" i="2"/>
  <c r="V84" i="2"/>
  <c r="AE84" i="2"/>
  <c r="X84" i="2"/>
  <c r="U86" i="2"/>
  <c r="R87" i="2"/>
  <c r="C53" i="3"/>
  <c r="C61" i="3"/>
  <c r="U74" i="2"/>
  <c r="U78" i="2"/>
  <c r="U82" i="2"/>
  <c r="V85" i="2"/>
  <c r="AF85" i="2"/>
  <c r="W88" i="2"/>
  <c r="AF88" i="2"/>
  <c r="V89" i="2"/>
  <c r="X92" i="2"/>
  <c r="AE92" i="2"/>
  <c r="X93" i="2"/>
  <c r="AD93" i="2"/>
  <c r="C54" i="3"/>
  <c r="C62" i="3"/>
  <c r="C55" i="3"/>
  <c r="C63" i="3"/>
  <c r="T85" i="2"/>
  <c r="U88" i="2"/>
  <c r="V92" i="2"/>
  <c r="AC92" i="2"/>
  <c r="AG92" i="2" s="1"/>
  <c r="AH92" i="2" s="1"/>
  <c r="V93" i="2"/>
  <c r="AF93" i="2"/>
  <c r="C48" i="3"/>
  <c r="C56" i="3"/>
  <c r="C64" i="3"/>
  <c r="U92" i="2"/>
  <c r="U93" i="2"/>
  <c r="C49" i="3"/>
  <c r="C57" i="3"/>
  <c r="C65" i="3"/>
  <c r="C50" i="3"/>
  <c r="C58" i="3"/>
  <c r="C66" i="3"/>
  <c r="C51" i="3"/>
  <c r="C59" i="3"/>
  <c r="C67" i="3"/>
  <c r="C52" i="3"/>
  <c r="C60" i="3"/>
  <c r="AA93" i="2"/>
  <c r="AA91" i="2"/>
  <c r="AA87" i="2"/>
  <c r="AA84" i="2"/>
  <c r="AA80" i="2"/>
  <c r="AA77" i="2"/>
  <c r="AA72" i="2"/>
  <c r="AA68" i="2"/>
  <c r="AA64" i="2"/>
  <c r="AA60" i="2"/>
  <c r="AA56" i="2"/>
  <c r="AA52" i="2"/>
  <c r="AA48" i="2"/>
  <c r="AA43" i="2"/>
  <c r="AA40" i="2"/>
  <c r="AA35" i="2"/>
  <c r="AA34" i="2"/>
  <c r="AA30" i="2"/>
  <c r="AA26" i="2"/>
  <c r="AA19" i="2"/>
  <c r="AA16" i="2"/>
  <c r="AH16" i="2" s="1"/>
  <c r="AA31" i="2"/>
  <c r="AA27" i="2"/>
  <c r="AA23" i="2"/>
  <c r="AA20" i="2"/>
  <c r="AA17" i="2"/>
  <c r="AA13" i="2"/>
  <c r="AH13" i="2" s="1"/>
  <c r="AA10" i="2"/>
  <c r="AH10" i="2" s="1"/>
  <c r="AA7" i="2"/>
  <c r="AH7" i="2" s="1"/>
  <c r="AA92" i="2"/>
  <c r="AA83" i="2"/>
  <c r="AA79" i="2"/>
  <c r="AA76" i="2"/>
  <c r="AA67" i="2"/>
  <c r="AA63" i="2"/>
  <c r="AA59" i="2"/>
  <c r="AA55" i="2"/>
  <c r="AA51" i="2"/>
  <c r="AA47" i="2"/>
  <c r="AA42" i="2"/>
  <c r="AA39" i="2"/>
  <c r="AA12" i="2"/>
  <c r="AH12" i="2" s="1"/>
  <c r="AA9" i="2"/>
  <c r="AH9" i="2" s="1"/>
  <c r="AA6" i="2"/>
  <c r="AH6" i="2" s="1"/>
  <c r="AA89" i="2"/>
  <c r="AA86" i="2"/>
  <c r="AA82" i="2"/>
  <c r="AA78" i="2"/>
  <c r="AA74" i="2"/>
  <c r="AA71" i="2"/>
  <c r="AA66" i="2"/>
  <c r="AA62" i="2"/>
  <c r="AA58" i="2"/>
  <c r="AA54" i="2"/>
  <c r="AA50" i="2"/>
  <c r="AA46" i="2"/>
  <c r="AA41" i="2"/>
  <c r="AA38" i="2"/>
  <c r="AA11" i="2"/>
  <c r="AH11" i="2" s="1"/>
  <c r="AA15" i="2"/>
  <c r="AH15" i="2" s="1"/>
  <c r="AA22" i="2"/>
  <c r="AA25" i="2"/>
  <c r="AA29" i="2"/>
  <c r="AA33" i="2"/>
  <c r="AA57" i="2"/>
  <c r="AA73" i="2"/>
  <c r="AA88" i="2"/>
  <c r="AA45" i="2"/>
  <c r="AA61" i="2"/>
  <c r="AA49" i="2"/>
  <c r="AA65" i="2"/>
  <c r="AA81" i="2"/>
  <c r="AA90" i="2"/>
  <c r="D61" i="2" l="1"/>
  <c r="AG55" i="2"/>
  <c r="AH55" i="2" s="1"/>
  <c r="D41" i="2"/>
  <c r="D94" i="2"/>
  <c r="D53" i="2"/>
  <c r="D33" i="2"/>
  <c r="D84" i="2"/>
  <c r="AG87" i="2"/>
  <c r="AH87" i="2" s="1"/>
  <c r="AG46" i="2"/>
  <c r="AH46" i="2" s="1"/>
  <c r="AB63" i="1"/>
  <c r="AG72" i="2"/>
  <c r="AH72" i="2" s="1"/>
  <c r="G35" i="1"/>
  <c r="AG53" i="2"/>
  <c r="AH53" i="2" s="1"/>
  <c r="AG39" i="2"/>
  <c r="AH39" i="2" s="1"/>
  <c r="AG25" i="2"/>
  <c r="AH25" i="2" s="1"/>
  <c r="AG16" i="2"/>
  <c r="AG40" i="2"/>
  <c r="AH40" i="2" s="1"/>
  <c r="AG5" i="2"/>
  <c r="AG30" i="2"/>
  <c r="AH30" i="2" s="1"/>
  <c r="AG54" i="2"/>
  <c r="AH54" i="2" s="1"/>
  <c r="Y50" i="2"/>
  <c r="Y59" i="2"/>
  <c r="AG58" i="2"/>
  <c r="AH58" i="2" s="1"/>
  <c r="AG57" i="2"/>
  <c r="AH57" i="2" s="1"/>
  <c r="AG90" i="2"/>
  <c r="AH90" i="2" s="1"/>
  <c r="AG12" i="2"/>
  <c r="G21" i="1"/>
  <c r="AG33" i="2"/>
  <c r="AH33" i="2" s="1"/>
  <c r="AG26" i="2"/>
  <c r="AH26" i="2" s="1"/>
  <c r="AG49" i="2"/>
  <c r="AH49" i="2" s="1"/>
  <c r="Y46" i="2"/>
  <c r="AG77" i="2"/>
  <c r="AH77" i="2" s="1"/>
  <c r="AG22" i="2"/>
  <c r="AH22" i="2" s="1"/>
  <c r="AG66" i="2"/>
  <c r="AH66" i="2" s="1"/>
  <c r="AG94" i="2"/>
  <c r="AH94" i="2" s="1"/>
  <c r="AG60" i="2"/>
  <c r="AH60" i="2" s="1"/>
  <c r="AG80" i="2"/>
  <c r="AH80" i="2" s="1"/>
  <c r="Y52" i="2"/>
  <c r="Y78" i="2"/>
  <c r="AG64" i="2"/>
  <c r="AH64" i="2" s="1"/>
  <c r="AG95" i="2"/>
  <c r="AH95" i="2" s="1"/>
  <c r="AG52" i="2"/>
  <c r="AH52" i="2" s="1"/>
  <c r="Y26" i="2"/>
  <c r="AG50" i="2"/>
  <c r="AH50" i="2" s="1"/>
  <c r="Y16" i="2"/>
  <c r="Y57" i="2"/>
  <c r="Y27" i="2"/>
  <c r="AG43" i="2"/>
  <c r="AH43" i="2" s="1"/>
  <c r="Y13" i="2"/>
  <c r="Y62" i="2"/>
  <c r="Y20" i="2"/>
  <c r="Y35" i="2"/>
  <c r="Y71" i="2"/>
  <c r="Y85" i="2"/>
  <c r="Y43" i="2"/>
  <c r="Y28" i="2"/>
  <c r="Y53" i="2"/>
  <c r="Y33" i="2"/>
  <c r="AG67" i="2"/>
  <c r="AH67" i="2" s="1"/>
  <c r="Y12" i="2"/>
  <c r="AG10" i="2"/>
  <c r="J56" i="1"/>
  <c r="G14" i="1"/>
  <c r="AG14" i="2"/>
  <c r="Y74" i="2"/>
  <c r="AG84" i="2"/>
  <c r="AH84" i="2" s="1"/>
  <c r="AG86" i="2"/>
  <c r="AH86" i="2" s="1"/>
  <c r="Y65" i="2"/>
  <c r="Y21" i="2"/>
  <c r="Y72" i="2"/>
  <c r="AG21" i="2"/>
  <c r="AH21" i="2" s="1"/>
  <c r="Y5" i="2"/>
  <c r="AG62" i="2"/>
  <c r="AH62" i="2" s="1"/>
  <c r="Y18" i="2"/>
  <c r="AG59" i="2"/>
  <c r="AH59" i="2" s="1"/>
  <c r="Y64" i="2"/>
  <c r="AG70" i="2"/>
  <c r="AH70" i="2" s="1"/>
  <c r="Y93" i="2"/>
  <c r="Y92" i="2"/>
  <c r="Y40" i="2"/>
  <c r="Y55" i="2"/>
  <c r="Y82" i="2"/>
  <c r="Y77" i="2"/>
  <c r="Y39" i="2"/>
  <c r="Y41" i="2"/>
  <c r="Y91" i="2"/>
  <c r="AG65" i="2"/>
  <c r="AH65" i="2" s="1"/>
  <c r="AG48" i="2"/>
  <c r="AH48" i="2" s="1"/>
  <c r="Y23" i="2"/>
  <c r="Y66" i="2"/>
  <c r="AG35" i="2"/>
  <c r="AH35" i="2" s="1"/>
  <c r="Y79" i="2"/>
  <c r="AG17" i="2"/>
  <c r="AH17" i="2" s="1"/>
  <c r="Y58" i="2"/>
  <c r="Y38" i="2"/>
  <c r="Y9" i="2"/>
  <c r="AG61" i="2"/>
  <c r="AH61" i="2" s="1"/>
  <c r="Y48" i="2"/>
  <c r="Y76" i="2"/>
  <c r="Y86" i="2"/>
  <c r="Y56" i="2"/>
  <c r="AG37" i="2"/>
  <c r="AH37" i="2" s="1"/>
  <c r="Y61" i="2"/>
  <c r="AG68" i="2"/>
  <c r="AH68" i="2" s="1"/>
  <c r="Y7" i="2"/>
  <c r="AG82" i="2"/>
  <c r="AH82" i="2" s="1"/>
  <c r="Y47" i="2"/>
  <c r="AG29" i="2"/>
  <c r="AH29" i="2" s="1"/>
  <c r="Y84" i="2"/>
  <c r="Y30" i="2"/>
  <c r="Y6" i="2"/>
  <c r="Y10" i="2"/>
  <c r="Y68" i="2"/>
  <c r="Y42" i="2"/>
  <c r="Y54" i="2"/>
  <c r="Y63" i="2"/>
  <c r="Y87" i="2"/>
  <c r="Y80" i="2"/>
  <c r="AG41" i="2"/>
  <c r="AH41" i="2" s="1"/>
  <c r="Y95" i="2"/>
  <c r="Y17" i="2"/>
  <c r="Y60" i="2"/>
  <c r="Y19" i="2"/>
  <c r="Y34" i="2"/>
  <c r="Y31" i="2"/>
  <c r="Y89" i="2"/>
  <c r="Y94" i="2"/>
  <c r="AE21" i="1"/>
  <c r="Y88" i="2"/>
  <c r="AG45" i="2"/>
  <c r="AH45" i="2" s="1"/>
  <c r="AG32" i="2"/>
  <c r="AH32" i="2" s="1"/>
  <c r="Y22" i="2"/>
  <c r="AG7" i="2"/>
  <c r="Y81" i="2"/>
  <c r="Y24" i="2"/>
  <c r="Y83" i="2"/>
  <c r="Y14" i="2"/>
  <c r="AE14" i="1"/>
  <c r="Y90" i="2"/>
  <c r="Y73" i="2"/>
  <c r="Y32" i="2"/>
  <c r="Y15" i="2"/>
  <c r="S56" i="1"/>
  <c r="D7" i="2"/>
  <c r="D56" i="1"/>
  <c r="Y45" i="2"/>
  <c r="Y37" i="2"/>
  <c r="Y51" i="2"/>
  <c r="Y11" i="2"/>
  <c r="AB56" i="1"/>
  <c r="Y29" i="2"/>
  <c r="AG91" i="2"/>
  <c r="AH91" i="2" s="1"/>
  <c r="D14" i="2"/>
  <c r="D15" i="2" s="1"/>
  <c r="D16" i="2" s="1"/>
  <c r="D17" i="2" s="1"/>
  <c r="D7" i="1"/>
  <c r="Y25" i="2"/>
  <c r="D44" i="1"/>
  <c r="A8" i="2"/>
  <c r="Y49" i="2"/>
  <c r="J28" i="1"/>
  <c r="J7" i="1"/>
  <c r="Y67" i="2"/>
  <c r="Y70" i="2"/>
  <c r="Y8" i="2"/>
  <c r="AG38" i="2"/>
  <c r="AH38" i="2" s="1"/>
  <c r="D95" i="2" l="1"/>
  <c r="D42" i="2"/>
  <c r="D34" i="2"/>
  <c r="D62" i="2"/>
  <c r="D85" i="2"/>
  <c r="D54" i="2"/>
  <c r="J35" i="1"/>
  <c r="J42" i="1"/>
  <c r="AB42" i="1"/>
  <c r="AB35" i="1"/>
  <c r="A9" i="2"/>
  <c r="D37" i="1"/>
  <c r="G63" i="1"/>
  <c r="S7" i="1"/>
  <c r="D49" i="1"/>
  <c r="D8" i="2"/>
  <c r="M63" i="1"/>
  <c r="S49" i="1"/>
  <c r="AE7" i="1"/>
  <c r="D63" i="2" l="1"/>
  <c r="D55" i="2"/>
  <c r="D43" i="2"/>
  <c r="D35" i="2"/>
  <c r="D86" i="2"/>
  <c r="G7" i="1"/>
  <c r="AH56" i="1"/>
  <c r="AB28" i="1"/>
  <c r="S42" i="1"/>
  <c r="V63" i="1"/>
  <c r="M56" i="1"/>
  <c r="A10" i="2"/>
  <c r="D30" i="1"/>
  <c r="AH63" i="1"/>
  <c r="D9" i="2"/>
  <c r="D42" i="1"/>
  <c r="G56" i="1"/>
  <c r="D44" i="2" l="1"/>
  <c r="D36" i="2"/>
  <c r="D56" i="2"/>
  <c r="D87" i="2"/>
  <c r="D64" i="2"/>
  <c r="AH49" i="1"/>
  <c r="AB21" i="1"/>
  <c r="S35" i="1"/>
  <c r="V56" i="1"/>
  <c r="D10" i="2"/>
  <c r="D35" i="1"/>
  <c r="A11" i="2"/>
  <c r="D23" i="1"/>
  <c r="G49" i="1"/>
  <c r="M49" i="1"/>
  <c r="D88" i="2" l="1"/>
  <c r="AE42" i="1"/>
  <c r="D65" i="2"/>
  <c r="S21" i="1"/>
  <c r="AB14" i="1"/>
  <c r="G42" i="1"/>
  <c r="S28" i="1"/>
  <c r="A12" i="2"/>
  <c r="D16" i="1"/>
  <c r="D11" i="2"/>
  <c r="D28" i="1"/>
  <c r="M42" i="1"/>
  <c r="V49" i="1"/>
  <c r="D66" i="2" l="1"/>
  <c r="D89" i="2"/>
  <c r="AE35" i="1"/>
  <c r="S14" i="1"/>
  <c r="AB7" i="1"/>
  <c r="A13" i="2"/>
  <c r="D9" i="1"/>
  <c r="M35" i="1"/>
  <c r="D21" i="1"/>
  <c r="D12" i="2"/>
  <c r="V42" i="1"/>
  <c r="D67" i="2" l="1"/>
  <c r="AE28" i="1"/>
  <c r="AE56" i="1"/>
  <c r="AE63" i="1"/>
  <c r="M28" i="1"/>
  <c r="V35" i="1"/>
  <c r="D14" i="1"/>
  <c r="D2" i="1"/>
  <c r="A14" i="2"/>
  <c r="D68" i="2" l="1"/>
  <c r="AE49" i="1"/>
  <c r="V28" i="1"/>
  <c r="M21" i="1"/>
  <c r="A15" i="2"/>
  <c r="G58" i="1"/>
  <c r="D69" i="2" l="1"/>
  <c r="M14" i="1"/>
  <c r="V21" i="1"/>
  <c r="A16" i="2"/>
  <c r="G51" i="1"/>
  <c r="G44" i="1" l="1"/>
  <c r="A17" i="2"/>
  <c r="V14" i="1"/>
  <c r="M7" i="1"/>
  <c r="P49" i="1" l="1"/>
  <c r="P56" i="1"/>
  <c r="P63" i="1"/>
  <c r="G37" i="1"/>
  <c r="A18" i="2"/>
  <c r="V7" i="1"/>
  <c r="A19" i="2" l="1"/>
  <c r="P42" i="1"/>
  <c r="Y63" i="1"/>
  <c r="G30" i="1"/>
  <c r="A20" i="2" l="1"/>
  <c r="P35" i="1"/>
  <c r="Y56" i="1"/>
  <c r="G23" i="1"/>
  <c r="A21" i="2" l="1"/>
  <c r="P28" i="1"/>
  <c r="Y42" i="1"/>
  <c r="G16" i="1"/>
  <c r="Y49" i="1"/>
  <c r="A22" i="2" l="1"/>
  <c r="Y28" i="1"/>
  <c r="P21" i="1"/>
  <c r="Y35" i="1"/>
  <c r="G9" i="1"/>
  <c r="A23" i="2" l="1"/>
  <c r="Y21" i="1"/>
  <c r="P14" i="1"/>
  <c r="G2" i="1"/>
  <c r="A24" i="2" l="1"/>
  <c r="P7" i="1"/>
  <c r="Y14" i="1"/>
  <c r="J58" i="1"/>
  <c r="A25" i="2" l="1"/>
  <c r="Y7" i="1"/>
  <c r="S63" i="1"/>
  <c r="J51" i="1"/>
  <c r="J44" i="1" l="1"/>
  <c r="J37" i="1" l="1"/>
  <c r="A26" i="2" l="1"/>
  <c r="J30" i="1"/>
  <c r="J23" i="1" l="1"/>
  <c r="A27" i="2"/>
  <c r="J16" i="1" l="1"/>
  <c r="A28" i="2"/>
  <c r="A29" i="2" l="1"/>
  <c r="J9" i="1"/>
  <c r="J2" i="1" l="1"/>
  <c r="A30" i="2"/>
  <c r="M58" i="1" l="1"/>
  <c r="A31" i="2"/>
  <c r="A32" i="2" l="1"/>
  <c r="M51" i="1"/>
  <c r="A33" i="2" l="1"/>
  <c r="M44" i="1"/>
  <c r="M37" i="1" l="1"/>
  <c r="A34" i="2"/>
  <c r="M30" i="1" l="1"/>
  <c r="A35" i="2"/>
  <c r="A36" i="2" l="1"/>
  <c r="M23" i="1"/>
  <c r="A37" i="2" l="1"/>
  <c r="M16" i="1"/>
  <c r="A38" i="2" l="1"/>
  <c r="M9" i="1"/>
  <c r="A39" i="2" l="1"/>
  <c r="M2" i="1"/>
  <c r="A40" i="2" l="1"/>
  <c r="P58" i="1" s="1"/>
  <c r="A41" i="2" l="1"/>
  <c r="P51" i="1"/>
  <c r="A42" i="2" l="1"/>
  <c r="P44" i="1"/>
  <c r="A43" i="2" l="1"/>
  <c r="P37" i="1"/>
  <c r="A44" i="2" l="1"/>
  <c r="P30" i="1"/>
  <c r="A45" i="2" l="1"/>
  <c r="P23" i="1"/>
  <c r="A46" i="2" l="1"/>
  <c r="P16" i="1"/>
  <c r="A47" i="2" l="1"/>
  <c r="P9" i="1"/>
  <c r="A48" i="2" l="1"/>
  <c r="P2" i="1"/>
  <c r="A49" i="2" l="1"/>
  <c r="S58" i="1"/>
  <c r="A50" i="2" l="1"/>
  <c r="S51" i="1"/>
  <c r="A51" i="2" l="1"/>
  <c r="S44" i="1"/>
  <c r="A52" i="2" l="1"/>
  <c r="S37" i="1"/>
  <c r="A53" i="2" l="1"/>
  <c r="S30" i="1"/>
  <c r="A54" i="2" l="1"/>
  <c r="S23" i="1"/>
  <c r="A55" i="2" l="1"/>
  <c r="S16" i="1" s="1"/>
  <c r="A56" i="2" l="1"/>
  <c r="S9" i="1"/>
  <c r="A57" i="2" l="1"/>
  <c r="S2" i="1"/>
  <c r="A58" i="2" l="1"/>
  <c r="V58" i="1"/>
  <c r="A59" i="2" l="1"/>
  <c r="V51" i="1"/>
  <c r="A60" i="2" l="1"/>
  <c r="V44" i="1"/>
  <c r="A61" i="2" l="1"/>
  <c r="V37" i="1"/>
  <c r="A62" i="2" l="1"/>
  <c r="V30" i="1"/>
  <c r="A63" i="2" l="1"/>
  <c r="V23" i="1"/>
  <c r="A64" i="2" l="1"/>
  <c r="V16" i="1"/>
  <c r="A65" i="2" l="1"/>
  <c r="V9" i="1" s="1"/>
  <c r="A66" i="2" l="1"/>
  <c r="V2" i="1" s="1"/>
  <c r="A67" i="2" l="1"/>
  <c r="Y58" i="1"/>
  <c r="A68" i="2" l="1"/>
  <c r="Y51" i="1"/>
  <c r="A69" i="2" l="1"/>
  <c r="A70" i="2" l="1"/>
  <c r="Y44" i="1" l="1"/>
  <c r="Y30" i="1"/>
  <c r="Y37" i="1" l="1"/>
  <c r="Y23" i="1"/>
  <c r="Y16" i="1" l="1"/>
  <c r="Y9" i="1" l="1"/>
  <c r="Y2" i="1" l="1"/>
  <c r="AB58" i="1"/>
  <c r="AB51" i="1" l="1"/>
  <c r="AB44" i="1" l="1"/>
  <c r="AB37" i="1" l="1"/>
  <c r="AB30" i="1" l="1"/>
  <c r="AB23" i="1" l="1"/>
  <c r="AB16" i="1" l="1"/>
  <c r="A84" i="2" l="1"/>
  <c r="AB9" i="1"/>
  <c r="A85" i="2" l="1"/>
  <c r="AB2" i="1"/>
  <c r="A86" i="2" l="1"/>
  <c r="AE58" i="1"/>
  <c r="A87" i="2" l="1"/>
  <c r="AE51" i="1"/>
  <c r="A88" i="2" l="1"/>
  <c r="AE44" i="1"/>
  <c r="A89" i="2" l="1"/>
  <c r="AE37" i="1"/>
  <c r="A90" i="2" l="1"/>
  <c r="AE30" i="1"/>
  <c r="A91" i="2" l="1"/>
  <c r="AE23" i="1"/>
  <c r="A92" i="2" l="1"/>
  <c r="AE16" i="1"/>
  <c r="A93" i="2" l="1"/>
  <c r="AE9" i="1"/>
  <c r="A94" i="2" l="1"/>
  <c r="AE2" i="1"/>
  <c r="A95" i="2" l="1"/>
  <c r="AH51" i="1"/>
  <c r="AH58" i="1"/>
  <c r="AH44" i="1" l="1"/>
</calcChain>
</file>

<file path=xl/sharedStrings.xml><?xml version="1.0" encoding="utf-8"?>
<sst xmlns="http://schemas.openxmlformats.org/spreadsheetml/2006/main" count="574" uniqueCount="302">
  <si>
    <t>PC</t>
    <phoneticPr fontId="1"/>
  </si>
  <si>
    <t>POINT NAME</t>
    <phoneticPr fontId="1"/>
  </si>
  <si>
    <t>CUE</t>
    <phoneticPr fontId="1"/>
  </si>
  <si>
    <t>CUE</t>
    <phoneticPr fontId="1"/>
  </si>
  <si>
    <t>TRIP</t>
    <phoneticPr fontId="1"/>
  </si>
  <si>
    <t>PC～</t>
    <phoneticPr fontId="1"/>
  </si>
  <si>
    <t>ADD</t>
    <phoneticPr fontId="1"/>
  </si>
  <si>
    <t>POINT NAME</t>
    <phoneticPr fontId="1"/>
  </si>
  <si>
    <t>OPEN</t>
    <phoneticPr fontId="1"/>
  </si>
  <si>
    <t>CLOSE</t>
    <phoneticPr fontId="1"/>
  </si>
  <si>
    <t>凡例</t>
    <rPh sb="0" eb="2">
      <t>ハンレイ</t>
    </rPh>
    <phoneticPr fontId="1"/>
  </si>
  <si>
    <t>※コマ図はサポート資料の扱いです</t>
    <rPh sb="3" eb="4">
      <t>ズ</t>
    </rPh>
    <rPh sb="9" eb="11">
      <t>シリョウ</t>
    </rPh>
    <rPh sb="12" eb="13">
      <t>アツカ</t>
    </rPh>
    <phoneticPr fontId="1"/>
  </si>
  <si>
    <t>　正式なコース情報はキューシートを</t>
    <rPh sb="1" eb="3">
      <t>セイシキ</t>
    </rPh>
    <rPh sb="7" eb="9">
      <t>ジョウホウ</t>
    </rPh>
    <phoneticPr fontId="1"/>
  </si>
  <si>
    <t>　正とします</t>
    <rPh sb="1" eb="2">
      <t>セイ</t>
    </rPh>
    <phoneticPr fontId="1"/>
  </si>
  <si>
    <t>※図中のランドマークなどは参考です</t>
    <rPh sb="1" eb="2">
      <t>ズ</t>
    </rPh>
    <rPh sb="2" eb="3">
      <t>チュウ</t>
    </rPh>
    <rPh sb="13" eb="15">
      <t>サンコウ</t>
    </rPh>
    <phoneticPr fontId="1"/>
  </si>
  <si>
    <t>　現地に存在するものが、コマ図に</t>
    <rPh sb="1" eb="3">
      <t>ゲンチ</t>
    </rPh>
    <rPh sb="4" eb="6">
      <t>ソンザイ</t>
    </rPh>
    <rPh sb="14" eb="15">
      <t>ズ</t>
    </rPh>
    <phoneticPr fontId="1"/>
  </si>
  <si>
    <t>　書かれていない場合があります</t>
    <rPh sb="1" eb="2">
      <t>カ</t>
    </rPh>
    <rPh sb="8" eb="10">
      <t>バアイ</t>
    </rPh>
    <phoneticPr fontId="1"/>
  </si>
  <si>
    <t>※直前の試走や道路状況の変化</t>
    <rPh sb="1" eb="3">
      <t>チョクゼン</t>
    </rPh>
    <rPh sb="4" eb="6">
      <t>シソウ</t>
    </rPh>
    <rPh sb="7" eb="9">
      <t>ドウロ</t>
    </rPh>
    <rPh sb="9" eb="11">
      <t>ジョウキョウ</t>
    </rPh>
    <rPh sb="12" eb="14">
      <t>ヘンカ</t>
    </rPh>
    <phoneticPr fontId="1"/>
  </si>
  <si>
    <t>　(予告のない通行止めなど)により</t>
    <rPh sb="2" eb="4">
      <t>ヨコク</t>
    </rPh>
    <rPh sb="7" eb="9">
      <t>ツウコウ</t>
    </rPh>
    <rPh sb="9" eb="10">
      <t>ド</t>
    </rPh>
    <phoneticPr fontId="1"/>
  </si>
  <si>
    <t>　キューシートやコマ図の更新が</t>
    <rPh sb="10" eb="11">
      <t>ズ</t>
    </rPh>
    <rPh sb="12" eb="14">
      <t>コウシン</t>
    </rPh>
    <phoneticPr fontId="1"/>
  </si>
  <si>
    <t>　間に合わない場合があります。</t>
    <rPh sb="1" eb="2">
      <t>マ</t>
    </rPh>
    <rPh sb="3" eb="4">
      <t>ア</t>
    </rPh>
    <rPh sb="7" eb="9">
      <t>バアイ</t>
    </rPh>
    <phoneticPr fontId="1"/>
  </si>
  <si>
    <t>　その場合、スタート前ブリーフィング</t>
    <rPh sb="3" eb="5">
      <t>バアイ</t>
    </rPh>
    <rPh sb="10" eb="11">
      <t>マエ</t>
    </rPh>
    <phoneticPr fontId="1"/>
  </si>
  <si>
    <t>　にて説明しますので、</t>
    <rPh sb="3" eb="5">
      <t>セツメイ</t>
    </rPh>
    <phoneticPr fontId="1"/>
  </si>
  <si>
    <t>　ブリーフィングには必ず参加して</t>
    <rPh sb="10" eb="11">
      <t>カナラ</t>
    </rPh>
    <rPh sb="12" eb="14">
      <t>サンカ</t>
    </rPh>
    <phoneticPr fontId="1"/>
  </si>
  <si>
    <t>　コース情報などを確認してください。</t>
    <rPh sb="4" eb="6">
      <t>ジョウホウ</t>
    </rPh>
    <rPh sb="9" eb="11">
      <t>カクニン</t>
    </rPh>
    <phoneticPr fontId="1"/>
  </si>
  <si>
    <t>DIR</t>
    <phoneticPr fontId="1"/>
  </si>
  <si>
    <t>LandMark</t>
    <phoneticPr fontId="1"/>
  </si>
  <si>
    <t>CR</t>
    <phoneticPr fontId="1"/>
  </si>
  <si>
    <t>SIG</t>
    <phoneticPr fontId="1"/>
  </si>
  <si>
    <t>RT</t>
    <phoneticPr fontId="1"/>
  </si>
  <si>
    <t>Guide</t>
    <phoneticPr fontId="1"/>
  </si>
  <si>
    <t>案内標識</t>
    <rPh sb="0" eb="2">
      <t>アンナイ</t>
    </rPh>
    <rPh sb="2" eb="4">
      <t>ヒョウシキ</t>
    </rPh>
    <phoneticPr fontId="1"/>
  </si>
  <si>
    <t>時刻計算</t>
    <rPh sb="0" eb="2">
      <t>ジコク</t>
    </rPh>
    <rPh sb="2" eb="4">
      <t>ケイサン</t>
    </rPh>
    <phoneticPr fontId="1"/>
  </si>
  <si>
    <t>開催日</t>
    <rPh sb="0" eb="3">
      <t>カイサイビ</t>
    </rPh>
    <phoneticPr fontId="1"/>
  </si>
  <si>
    <t>距離</t>
    <rPh sb="0" eb="2">
      <t>キョリ</t>
    </rPh>
    <phoneticPr fontId="1"/>
  </si>
  <si>
    <t>ゴール制限時間</t>
    <rPh sb="3" eb="5">
      <t>セイゲン</t>
    </rPh>
    <rPh sb="5" eb="7">
      <t>ジカン</t>
    </rPh>
    <phoneticPr fontId="1"/>
  </si>
  <si>
    <t>規定</t>
    <rPh sb="0" eb="2">
      <t>キテイ</t>
    </rPh>
    <phoneticPr fontId="1"/>
  </si>
  <si>
    <t>計算</t>
    <rPh sb="0" eb="2">
      <t>ケイサン</t>
    </rPh>
    <phoneticPr fontId="1"/>
  </si>
  <si>
    <t>ver</t>
    <phoneticPr fontId="1"/>
  </si>
  <si>
    <t>日付</t>
    <rPh sb="0" eb="2">
      <t>ヒヅケ</t>
    </rPh>
    <phoneticPr fontId="1"/>
  </si>
  <si>
    <t>タイトル</t>
    <phoneticPr fontId="1"/>
  </si>
  <si>
    <t>スタート時間</t>
    <rPh sb="4" eb="6">
      <t>ジカン</t>
    </rPh>
    <phoneticPr fontId="1"/>
  </si>
  <si>
    <t>ランドマーク位置表示　→</t>
    <rPh sb="6" eb="8">
      <t>イチ</t>
    </rPh>
    <rPh sb="8" eb="10">
      <t>ヒョウジ</t>
    </rPh>
    <phoneticPr fontId="1"/>
  </si>
  <si>
    <t>②</t>
    <phoneticPr fontId="1"/>
  </si>
  <si>
    <t>①</t>
    <phoneticPr fontId="1"/>
  </si>
  <si>
    <t>③</t>
    <phoneticPr fontId="1"/>
  </si>
  <si>
    <t>④</t>
    <phoneticPr fontId="1"/>
  </si>
  <si>
    <t>open</t>
    <phoneticPr fontId="1"/>
  </si>
  <si>
    <t>close</t>
    <phoneticPr fontId="1"/>
  </si>
  <si>
    <t>CUE</t>
    <phoneticPr fontId="1"/>
  </si>
  <si>
    <t>POINT NAME</t>
    <phoneticPr fontId="1"/>
  </si>
  <si>
    <t>PC</t>
    <phoneticPr fontId="1"/>
  </si>
  <si>
    <t>trip</t>
    <phoneticPr fontId="1"/>
  </si>
  <si>
    <t>PC～</t>
    <phoneticPr fontId="1"/>
  </si>
  <si>
    <t>add</t>
    <phoneticPr fontId="1"/>
  </si>
  <si>
    <t>open</t>
    <phoneticPr fontId="1"/>
  </si>
  <si>
    <t>close</t>
    <phoneticPr fontId="1"/>
  </si>
  <si>
    <t>max</t>
    <phoneticPr fontId="1"/>
  </si>
  <si>
    <t>[km/h]</t>
    <phoneticPr fontId="1"/>
  </si>
  <si>
    <t>OPEN</t>
    <phoneticPr fontId="1"/>
  </si>
  <si>
    <t>CLOSE</t>
    <phoneticPr fontId="1"/>
  </si>
  <si>
    <t>dist[km]</t>
    <phoneticPr fontId="1"/>
  </si>
  <si>
    <t>[km/h]→</t>
    <phoneticPr fontId="1"/>
  </si>
  <si>
    <t>min</t>
    <phoneticPr fontId="1"/>
  </si>
  <si>
    <t>kmなら</t>
    <phoneticPr fontId="1"/>
  </si>
  <si>
    <t>正規ルート</t>
    <phoneticPr fontId="1"/>
  </si>
  <si>
    <t>信号</t>
    <phoneticPr fontId="1"/>
  </si>
  <si>
    <t>県道</t>
    <phoneticPr fontId="1"/>
  </si>
  <si>
    <t>国道</t>
    <phoneticPr fontId="1"/>
  </si>
  <si>
    <t>歩道橋</t>
    <phoneticPr fontId="1"/>
  </si>
  <si>
    <t>川　　橋</t>
    <phoneticPr fontId="1"/>
  </si>
  <si>
    <t>start 宇都宮森林公園</t>
    <phoneticPr fontId="1"/>
  </si>
  <si>
    <t>-</t>
    <phoneticPr fontId="1"/>
  </si>
  <si>
    <t>右</t>
    <phoneticPr fontId="1"/>
  </si>
  <si>
    <t>田野町</t>
    <phoneticPr fontId="1"/>
  </si>
  <si>
    <t>┼</t>
  </si>
  <si>
    <t>┼</t>
    <phoneticPr fontId="1"/>
  </si>
  <si>
    <t>〇</t>
    <phoneticPr fontId="1"/>
  </si>
  <si>
    <t>D70</t>
    <phoneticPr fontId="1"/>
  </si>
  <si>
    <t>日光　国道121号</t>
    <phoneticPr fontId="1"/>
  </si>
  <si>
    <t>②ファミマ　③7-11</t>
    <phoneticPr fontId="1"/>
  </si>
  <si>
    <t>文挟</t>
    <phoneticPr fontId="1"/>
  </si>
  <si>
    <t>┬</t>
    <phoneticPr fontId="1"/>
  </si>
  <si>
    <t>N121</t>
    <phoneticPr fontId="1"/>
  </si>
  <si>
    <t>日光市街</t>
    <phoneticPr fontId="1"/>
  </si>
  <si>
    <t>踏み切り直後</t>
    <phoneticPr fontId="1"/>
  </si>
  <si>
    <t>┤</t>
    <phoneticPr fontId="1"/>
  </si>
  <si>
    <t>左</t>
    <phoneticPr fontId="1"/>
  </si>
  <si>
    <t>小来川</t>
    <phoneticPr fontId="1"/>
  </si>
  <si>
    <t>小来川11km</t>
    <phoneticPr fontId="1"/>
  </si>
  <si>
    <t>石橋渡る</t>
    <phoneticPr fontId="1"/>
  </si>
  <si>
    <t>D149</t>
    <phoneticPr fontId="1"/>
  </si>
  <si>
    <t>一時停止</t>
    <phoneticPr fontId="1"/>
  </si>
  <si>
    <t>Y</t>
    <phoneticPr fontId="1"/>
  </si>
  <si>
    <t>正面神社</t>
    <phoneticPr fontId="1"/>
  </si>
  <si>
    <t>PC2</t>
    <phoneticPr fontId="1"/>
  </si>
  <si>
    <t>PC1</t>
    <phoneticPr fontId="1"/>
  </si>
  <si>
    <t>滝ヶ原峠</t>
    <phoneticPr fontId="1"/>
  </si>
  <si>
    <t>足尾　中禅寺湖</t>
    <phoneticPr fontId="1"/>
  </si>
  <si>
    <t>細尾大谷橋</t>
    <phoneticPr fontId="1"/>
  </si>
  <si>
    <t>N120</t>
    <phoneticPr fontId="1"/>
  </si>
  <si>
    <t>二荒橋前</t>
    <phoneticPr fontId="1"/>
  </si>
  <si>
    <t>沼田　戦場ヶ原　中禅寺湖</t>
    <phoneticPr fontId="1"/>
  </si>
  <si>
    <t>PC3</t>
    <phoneticPr fontId="1"/>
  </si>
  <si>
    <t>金精峠</t>
    <phoneticPr fontId="1"/>
  </si>
  <si>
    <t>｜</t>
    <phoneticPr fontId="1"/>
  </si>
  <si>
    <t>直</t>
    <phoneticPr fontId="1"/>
  </si>
  <si>
    <t>鎌田</t>
    <phoneticPr fontId="1"/>
  </si>
  <si>
    <t>├</t>
    <phoneticPr fontId="1"/>
  </si>
  <si>
    <t>N401</t>
    <phoneticPr fontId="1"/>
  </si>
  <si>
    <t>尾瀬　戸倉</t>
    <phoneticPr fontId="1"/>
  </si>
  <si>
    <t>PC4</t>
    <phoneticPr fontId="1"/>
  </si>
  <si>
    <t>D63</t>
    <phoneticPr fontId="1"/>
  </si>
  <si>
    <t>湯の小屋　鳩待峠</t>
    <phoneticPr fontId="1"/>
  </si>
  <si>
    <t>①尾瀬ぶらり館</t>
    <phoneticPr fontId="1"/>
  </si>
  <si>
    <t>みなかみ　坤六峠</t>
    <phoneticPr fontId="1"/>
  </si>
  <si>
    <t>坤六峠</t>
    <phoneticPr fontId="1"/>
  </si>
  <si>
    <t>PC5</t>
    <phoneticPr fontId="1"/>
  </si>
  <si>
    <t>大穴</t>
    <phoneticPr fontId="1"/>
  </si>
  <si>
    <t>N291</t>
    <phoneticPr fontId="1"/>
  </si>
  <si>
    <t>沼田　水上I.C.</t>
    <phoneticPr fontId="1"/>
  </si>
  <si>
    <t>PC6</t>
    <phoneticPr fontId="1"/>
  </si>
  <si>
    <t>水上</t>
    <phoneticPr fontId="1"/>
  </si>
  <si>
    <t>猿ケ京温泉</t>
    <phoneticPr fontId="1"/>
  </si>
  <si>
    <t>D270</t>
    <phoneticPr fontId="1"/>
  </si>
  <si>
    <t>南魚沼</t>
    <phoneticPr fontId="1"/>
  </si>
  <si>
    <t>N17</t>
    <phoneticPr fontId="1"/>
  </si>
  <si>
    <t>相俣</t>
    <phoneticPr fontId="1"/>
  </si>
  <si>
    <t>PC7</t>
    <phoneticPr fontId="1"/>
  </si>
  <si>
    <t>D351</t>
    <phoneticPr fontId="1"/>
  </si>
  <si>
    <t>湯沢市街</t>
    <phoneticPr fontId="1"/>
  </si>
  <si>
    <t>越後湯沢駅前</t>
    <phoneticPr fontId="1"/>
  </si>
  <si>
    <t>PC9</t>
    <phoneticPr fontId="1"/>
  </si>
  <si>
    <t>PC10</t>
    <phoneticPr fontId="1"/>
  </si>
  <si>
    <t>PC11</t>
    <phoneticPr fontId="1"/>
  </si>
  <si>
    <t>PC12</t>
    <phoneticPr fontId="1"/>
  </si>
  <si>
    <t>PC13</t>
  </si>
  <si>
    <t>PC13</t>
    <phoneticPr fontId="1"/>
  </si>
  <si>
    <t>PC14</t>
    <phoneticPr fontId="1"/>
  </si>
  <si>
    <t>PC15</t>
    <phoneticPr fontId="1"/>
  </si>
  <si>
    <t>PC16</t>
    <phoneticPr fontId="1"/>
  </si>
  <si>
    <t>PC17</t>
    <phoneticPr fontId="1"/>
  </si>
  <si>
    <t>finish</t>
    <phoneticPr fontId="1"/>
  </si>
  <si>
    <t>D462</t>
    <phoneticPr fontId="1"/>
  </si>
  <si>
    <t>N353</t>
    <phoneticPr fontId="1"/>
  </si>
  <si>
    <t>山崎</t>
    <phoneticPr fontId="1"/>
  </si>
  <si>
    <t>N117</t>
    <phoneticPr fontId="1"/>
  </si>
  <si>
    <t>N405</t>
    <phoneticPr fontId="1"/>
  </si>
  <si>
    <t>正面津南駅</t>
    <phoneticPr fontId="1"/>
  </si>
  <si>
    <t>線路をくぐる</t>
    <phoneticPr fontId="1"/>
  </si>
  <si>
    <t>N403</t>
    <phoneticPr fontId="1"/>
  </si>
  <si>
    <t>D13</t>
    <phoneticPr fontId="1"/>
  </si>
  <si>
    <t>D43</t>
    <phoneticPr fontId="1"/>
  </si>
  <si>
    <t>D259</t>
    <phoneticPr fontId="1"/>
  </si>
  <si>
    <t>N253</t>
    <phoneticPr fontId="1"/>
  </si>
  <si>
    <t>福田</t>
    <phoneticPr fontId="1"/>
  </si>
  <si>
    <t>春日新田</t>
    <phoneticPr fontId="1"/>
  </si>
  <si>
    <t>N350</t>
    <phoneticPr fontId="1"/>
  </si>
  <si>
    <t>田園</t>
    <phoneticPr fontId="1"/>
  </si>
  <si>
    <t>直江津港</t>
    <phoneticPr fontId="1"/>
  </si>
  <si>
    <t>直江津港西埠頭</t>
    <phoneticPr fontId="1"/>
  </si>
  <si>
    <t>D468</t>
    <phoneticPr fontId="1"/>
  </si>
  <si>
    <t>鴨島三叉路</t>
    <phoneticPr fontId="1"/>
  </si>
  <si>
    <t>D38</t>
    <phoneticPr fontId="1"/>
  </si>
  <si>
    <t>鴨島一丁目</t>
    <phoneticPr fontId="1"/>
  </si>
  <si>
    <t>D95</t>
    <phoneticPr fontId="1"/>
  </si>
  <si>
    <t>総合事務所前</t>
    <phoneticPr fontId="1"/>
  </si>
  <si>
    <t>針</t>
    <phoneticPr fontId="1"/>
  </si>
  <si>
    <t>関田峠</t>
    <phoneticPr fontId="1"/>
  </si>
  <si>
    <t>D116</t>
    <phoneticPr fontId="1"/>
  </si>
  <si>
    <t>D408</t>
    <phoneticPr fontId="1"/>
  </si>
  <si>
    <t>D353</t>
    <phoneticPr fontId="1"/>
  </si>
  <si>
    <t>大関橋西</t>
    <phoneticPr fontId="1"/>
  </si>
  <si>
    <t>D419</t>
    <phoneticPr fontId="1"/>
  </si>
  <si>
    <t>関沢</t>
    <phoneticPr fontId="1"/>
  </si>
  <si>
    <t>D354</t>
    <phoneticPr fontId="1"/>
  </si>
  <si>
    <t>D451</t>
    <phoneticPr fontId="1"/>
  </si>
  <si>
    <t>②セブンイレブン</t>
    <phoneticPr fontId="1"/>
  </si>
  <si>
    <t>D342</t>
    <phoneticPr fontId="1"/>
  </si>
  <si>
    <t>湯田中駅入口</t>
    <phoneticPr fontId="1"/>
  </si>
  <si>
    <t>渋・安代</t>
    <phoneticPr fontId="1"/>
  </si>
  <si>
    <t>N292</t>
    <phoneticPr fontId="1"/>
  </si>
  <si>
    <t>沓野渋ICの先　国道合流</t>
    <phoneticPr fontId="1"/>
  </si>
  <si>
    <t>渋峠</t>
    <phoneticPr fontId="1"/>
  </si>
  <si>
    <t>草津</t>
    <phoneticPr fontId="1"/>
  </si>
  <si>
    <t>郷原</t>
    <phoneticPr fontId="1"/>
  </si>
  <si>
    <t>D237</t>
    <phoneticPr fontId="1"/>
  </si>
  <si>
    <t>ヤセオネ峠</t>
    <phoneticPr fontId="1"/>
  </si>
  <si>
    <t>国土交通省前</t>
    <phoneticPr fontId="1"/>
  </si>
  <si>
    <t>D33</t>
    <phoneticPr fontId="1"/>
  </si>
  <si>
    <t>大正橋</t>
    <phoneticPr fontId="1"/>
  </si>
  <si>
    <t>D34</t>
    <phoneticPr fontId="1"/>
  </si>
  <si>
    <t>D333</t>
    <phoneticPr fontId="1"/>
  </si>
  <si>
    <t>N122</t>
    <phoneticPr fontId="1"/>
  </si>
  <si>
    <t>D15</t>
    <phoneticPr fontId="1"/>
  </si>
  <si>
    <t>D58</t>
    <phoneticPr fontId="1"/>
  </si>
  <si>
    <t>横根高原</t>
    <phoneticPr fontId="1"/>
  </si>
  <si>
    <t>D164</t>
    <phoneticPr fontId="1"/>
  </si>
  <si>
    <t>平成橋西</t>
    <phoneticPr fontId="1"/>
  </si>
  <si>
    <t>D268</t>
    <phoneticPr fontId="1"/>
  </si>
  <si>
    <t>仁神堂町</t>
    <phoneticPr fontId="1"/>
  </si>
  <si>
    <t>N293</t>
    <phoneticPr fontId="1"/>
  </si>
  <si>
    <t>finish 宇都宮森林公園</t>
    <phoneticPr fontId="1"/>
  </si>
  <si>
    <t>道なり　新幹線高架下へ</t>
    <phoneticPr fontId="1"/>
  </si>
  <si>
    <t>長岡　南魚沼</t>
    <phoneticPr fontId="1"/>
  </si>
  <si>
    <t>野沢温泉　松之山　津南・山崎(中里)</t>
    <phoneticPr fontId="1"/>
  </si>
  <si>
    <t>長野　野沢温泉　松之山温泉</t>
    <phoneticPr fontId="1"/>
  </si>
  <si>
    <t>津南駅</t>
    <phoneticPr fontId="1"/>
  </si>
  <si>
    <t>安塚　大巌寺高原</t>
    <phoneticPr fontId="1"/>
  </si>
  <si>
    <t>松之山</t>
    <phoneticPr fontId="1"/>
  </si>
  <si>
    <t>大島村</t>
    <phoneticPr fontId="1"/>
  </si>
  <si>
    <t>安塚　大島</t>
    <phoneticPr fontId="1"/>
  </si>
  <si>
    <t>①白いカマボコ型の小屋</t>
    <phoneticPr fontId="1"/>
  </si>
  <si>
    <t>上越　安塚</t>
    <phoneticPr fontId="1"/>
  </si>
  <si>
    <t>③出光</t>
    <phoneticPr fontId="1"/>
  </si>
  <si>
    <t>浦川原</t>
    <phoneticPr fontId="1"/>
  </si>
  <si>
    <t>広域農道　牧</t>
    <phoneticPr fontId="1"/>
  </si>
  <si>
    <t>①高波測量設計④SUZUKI内山商会</t>
    <phoneticPr fontId="1"/>
  </si>
  <si>
    <t>錦</t>
    <phoneticPr fontId="1"/>
  </si>
  <si>
    <t>③溜池</t>
    <phoneticPr fontId="1"/>
  </si>
  <si>
    <t>N253　福田</t>
    <phoneticPr fontId="1"/>
  </si>
  <si>
    <t>N8　直江津駅</t>
    <phoneticPr fontId="1"/>
  </si>
  <si>
    <t>正面　上越テクノセンター</t>
    <phoneticPr fontId="1"/>
  </si>
  <si>
    <t>場内ロータリー回って引き返す</t>
    <phoneticPr fontId="1"/>
  </si>
  <si>
    <t>③山崎医院看板</t>
    <phoneticPr fontId="1"/>
  </si>
  <si>
    <t>①TRY</t>
    <phoneticPr fontId="1"/>
  </si>
  <si>
    <t>②板倉ガイド看板</t>
    <phoneticPr fontId="1"/>
  </si>
  <si>
    <t>12km 光ヶ原高原</t>
    <phoneticPr fontId="1"/>
  </si>
  <si>
    <t>光ヶ原高原</t>
    <phoneticPr fontId="1"/>
  </si>
  <si>
    <t>③緑色の案内看板</t>
    <phoneticPr fontId="1"/>
  </si>
  <si>
    <t>正面　光ヶ原高原農場</t>
    <phoneticPr fontId="1"/>
  </si>
  <si>
    <t>十日町　野沢温泉</t>
    <phoneticPr fontId="1"/>
  </si>
  <si>
    <t>一時停止　線路くぐってすぐ</t>
    <phoneticPr fontId="1"/>
  </si>
  <si>
    <t>長野　野沢温泉</t>
    <phoneticPr fontId="1"/>
  </si>
  <si>
    <t>③湯滝温泉　湯滝橋渡る</t>
    <phoneticPr fontId="1"/>
  </si>
  <si>
    <t>長野　中野</t>
    <phoneticPr fontId="1"/>
  </si>
  <si>
    <t>木島平</t>
    <phoneticPr fontId="1"/>
  </si>
  <si>
    <t>中村</t>
    <phoneticPr fontId="1"/>
  </si>
  <si>
    <t>②木造バス停　③ローソン</t>
    <phoneticPr fontId="1"/>
  </si>
  <si>
    <t>一時停止　正面ミラー　③㈱キジマ</t>
    <phoneticPr fontId="1"/>
  </si>
  <si>
    <t>①③ミラー</t>
    <phoneticPr fontId="1"/>
  </si>
  <si>
    <t>③可燃物ステーション</t>
    <phoneticPr fontId="1"/>
  </si>
  <si>
    <t>一時停止　正面長野電鉄</t>
    <phoneticPr fontId="1"/>
  </si>
  <si>
    <t>正面　門間川</t>
    <phoneticPr fontId="1"/>
  </si>
  <si>
    <t>草津　志賀高原</t>
    <phoneticPr fontId="1"/>
  </si>
  <si>
    <t>黒川橋を渡る</t>
    <phoneticPr fontId="1"/>
  </si>
  <si>
    <t>東京　長野原</t>
    <phoneticPr fontId="1"/>
  </si>
  <si>
    <t>④セブンイレブン</t>
    <phoneticPr fontId="1"/>
  </si>
  <si>
    <t>高崎　榛名山</t>
    <phoneticPr fontId="1"/>
  </si>
  <si>
    <t>①JA-SS</t>
    <phoneticPr fontId="1"/>
  </si>
  <si>
    <t>国道17号　渋川市街</t>
    <phoneticPr fontId="1"/>
  </si>
  <si>
    <t>④「けむりや」看板　正面に川</t>
    <phoneticPr fontId="1"/>
  </si>
  <si>
    <t>①「ノーザンCC」看板</t>
    <phoneticPr fontId="1"/>
  </si>
  <si>
    <t>①「ぐろーばる」看板</t>
    <phoneticPr fontId="1"/>
  </si>
  <si>
    <t>上神梅</t>
    <phoneticPr fontId="1"/>
  </si>
  <si>
    <t>②ヤマザキショップ　手前の細道ではない</t>
    <phoneticPr fontId="1"/>
  </si>
  <si>
    <t>日光　足尾</t>
    <phoneticPr fontId="1"/>
  </si>
  <si>
    <t>一時停止　正面ミラー</t>
    <phoneticPr fontId="1"/>
  </si>
  <si>
    <t>鹿沼　粟野</t>
    <phoneticPr fontId="1"/>
  </si>
  <si>
    <t>右折車線あり</t>
    <phoneticPr fontId="1"/>
  </si>
  <si>
    <t>古峰ヶ原12km</t>
    <phoneticPr fontId="1"/>
  </si>
  <si>
    <t>右に創菓工房松屋</t>
    <phoneticPr fontId="1"/>
  </si>
  <si>
    <t>日光　今市</t>
    <phoneticPr fontId="1"/>
  </si>
  <si>
    <t>④おもん店</t>
    <phoneticPr fontId="1"/>
  </si>
  <si>
    <t>日光　鬼怒川</t>
    <phoneticPr fontId="1"/>
  </si>
  <si>
    <t>③まつもと洋品店</t>
    <phoneticPr fontId="1"/>
  </si>
  <si>
    <t>さくら　宇都宮</t>
    <phoneticPr fontId="1"/>
  </si>
  <si>
    <t>②シェル　④ファミマ</t>
    <phoneticPr fontId="1"/>
  </si>
  <si>
    <t>SR600北関東</t>
    <rPh sb="5" eb="6">
      <t>キタ</t>
    </rPh>
    <rPh sb="6" eb="8">
      <t>カントウ</t>
    </rPh>
    <phoneticPr fontId="1"/>
  </si>
  <si>
    <t>②JA落合直売所</t>
    <phoneticPr fontId="1"/>
  </si>
  <si>
    <t>馬返し　左に公衆トイレ</t>
    <rPh sb="6" eb="8">
      <t>コウシュウ</t>
    </rPh>
    <phoneticPr fontId="1"/>
  </si>
  <si>
    <t>④標柱：水上中学校入口</t>
    <rPh sb="1" eb="3">
      <t>ヒョウチュウ</t>
    </rPh>
    <rPh sb="4" eb="6">
      <t>ミナカミ</t>
    </rPh>
    <rPh sb="6" eb="7">
      <t>チュウ</t>
    </rPh>
    <rPh sb="7" eb="9">
      <t>ガッコウ</t>
    </rPh>
    <rPh sb="9" eb="10">
      <t>イ</t>
    </rPh>
    <rPh sb="10" eb="11">
      <t>グチ</t>
    </rPh>
    <phoneticPr fontId="10"/>
  </si>
  <si>
    <t>橋を越えて左へ</t>
    <rPh sb="0" eb="1">
      <t>ハシ</t>
    </rPh>
    <rPh sb="2" eb="3">
      <t>コ</t>
    </rPh>
    <rPh sb="5" eb="6">
      <t>ヒダリ</t>
    </rPh>
    <phoneticPr fontId="10"/>
  </si>
  <si>
    <t>④ミラー　狭い右折の道あり</t>
    <rPh sb="5" eb="6">
      <t>セマ</t>
    </rPh>
    <rPh sb="7" eb="9">
      <t>ウセツ</t>
    </rPh>
    <rPh sb="10" eb="11">
      <t>ミチ</t>
    </rPh>
    <phoneticPr fontId="1"/>
  </si>
  <si>
    <t>一時停止　右折は滝見橋</t>
    <rPh sb="5" eb="7">
      <t>ウセツ</t>
    </rPh>
    <rPh sb="8" eb="11">
      <t>タキミバシ</t>
    </rPh>
    <phoneticPr fontId="1"/>
  </si>
  <si>
    <t>証拠写真の榛名公園碑は左側</t>
    <rPh sb="9" eb="10">
      <t>ヒ</t>
    </rPh>
    <rPh sb="12" eb="13">
      <t>ガワ</t>
    </rPh>
    <phoneticPr fontId="10"/>
  </si>
  <si>
    <t>②「A-COOP」看板</t>
    <phoneticPr fontId="1"/>
  </si>
  <si>
    <t>粕尾峠</t>
    <rPh sb="0" eb="1">
      <t>カス</t>
    </rPh>
    <rPh sb="1" eb="2">
      <t>オ</t>
    </rPh>
    <rPh sb="2" eb="3">
      <t>トウゲ</t>
    </rPh>
    <phoneticPr fontId="10"/>
  </si>
  <si>
    <t>古峰原14km</t>
    <phoneticPr fontId="1"/>
  </si>
  <si>
    <t>沼田　中禅寺湖</t>
    <rPh sb="0" eb="2">
      <t>ヌマタ</t>
    </rPh>
    <phoneticPr fontId="1"/>
  </si>
  <si>
    <t>三国峠</t>
    <phoneticPr fontId="1"/>
  </si>
  <si>
    <t>越後湯沢駅</t>
  </si>
  <si>
    <t>津南駅入口</t>
    <rPh sb="3" eb="4">
      <t>イ</t>
    </rPh>
    <rPh sb="4" eb="5">
      <t>グチ</t>
    </rPh>
    <phoneticPr fontId="1"/>
  </si>
  <si>
    <t>②D451標識</t>
    <phoneticPr fontId="1"/>
  </si>
  <si>
    <t>北橘行政センター入口</t>
    <rPh sb="2" eb="4">
      <t>ギョウセイ</t>
    </rPh>
    <phoneticPr fontId="1"/>
  </si>
  <si>
    <t>見野</t>
    <rPh sb="0" eb="2">
      <t>ミノ</t>
    </rPh>
    <phoneticPr fontId="10"/>
  </si>
  <si>
    <t>上横住バス停</t>
    <phoneticPr fontId="1"/>
  </si>
  <si>
    <t>PC8</t>
    <phoneticPr fontId="1"/>
  </si>
  <si>
    <t>PC9</t>
    <phoneticPr fontId="1"/>
  </si>
  <si>
    <t>PC12</t>
    <phoneticPr fontId="1"/>
  </si>
  <si>
    <t>PC15</t>
    <phoneticPr fontId="1"/>
  </si>
  <si>
    <t>PC14</t>
    <phoneticPr fontId="1"/>
  </si>
  <si>
    <t>D61</t>
    <phoneticPr fontId="1"/>
  </si>
  <si>
    <t>水無池駐車場</t>
    <phoneticPr fontId="1"/>
  </si>
  <si>
    <t>下沢</t>
  </si>
  <si>
    <t>塔は左側</t>
    <rPh sb="0" eb="1">
      <t>トウ</t>
    </rPh>
    <rPh sb="2" eb="4">
      <t>ヒダリガワ</t>
    </rPh>
    <phoneticPr fontId="1"/>
  </si>
  <si>
    <t>天水越の塔</t>
    <phoneticPr fontId="1"/>
  </si>
  <si>
    <t>①バス停</t>
    <rPh sb="3" eb="4">
      <t>テイ</t>
    </rPh>
    <phoneticPr fontId="1"/>
  </si>
  <si>
    <t>下須賀川バス停</t>
    <phoneticPr fontId="1"/>
  </si>
  <si>
    <t>PC10</t>
    <phoneticPr fontId="1"/>
  </si>
  <si>
    <t>証拠写真は②駐車場の奥の看板</t>
    <rPh sb="6" eb="9">
      <t>チュウシャジョウ</t>
    </rPh>
    <rPh sb="10" eb="11">
      <t>オク</t>
    </rPh>
    <rPh sb="12" eb="14">
      <t>カンバン</t>
    </rPh>
    <phoneticPr fontId="1"/>
  </si>
  <si>
    <t>2023.3.30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</si>
</sst>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h:mm;@"/>
    <numFmt numFmtId="177" formatCode="0.0_ "/>
    <numFmt numFmtId="178" formatCode="0_ "/>
    <numFmt numFmtId="179" formatCode="dd/hh:mm;@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1"/>
      <color rgb="FF0066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.5"/>
      <color rgb="FF000000"/>
      <name val="Meiryo UI"/>
      <family val="3"/>
      <charset val="128"/>
    </font>
    <font>
      <sz val="11"/>
      <color rgb="FF000000"/>
      <name val="Meiryo UI"/>
      <family val="3"/>
      <charset val="128"/>
    </font>
    <font>
      <sz val="11"/>
      <color rgb="FF202124"/>
      <name val="Meiryo UI"/>
      <family val="3"/>
      <charset val="128"/>
    </font>
    <font>
      <sz val="8"/>
      <color rgb="FF222222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4">
    <xf numFmtId="0" fontId="0" fillId="0" borderId="0" xfId="0"/>
    <xf numFmtId="0" fontId="0" fillId="0" borderId="0" xfId="0" applyAlignment="1">
      <alignment shrinkToFit="1"/>
    </xf>
    <xf numFmtId="177" fontId="4" fillId="0" borderId="4" xfId="0" applyNumberFormat="1" applyFont="1" applyBorder="1" applyAlignment="1">
      <alignment shrinkToFit="1"/>
    </xf>
    <xf numFmtId="0" fontId="3" fillId="0" borderId="3" xfId="0" applyFont="1" applyBorder="1" applyAlignment="1">
      <alignment shrinkToFit="1"/>
    </xf>
    <xf numFmtId="0" fontId="6" fillId="0" borderId="3" xfId="0" applyFont="1" applyBorder="1" applyAlignment="1">
      <alignment shrinkToFit="1"/>
    </xf>
    <xf numFmtId="0" fontId="4" fillId="0" borderId="4" xfId="0" applyFont="1" applyBorder="1" applyAlignment="1">
      <alignment shrinkToFit="1"/>
    </xf>
    <xf numFmtId="0" fontId="0" fillId="0" borderId="5" xfId="0" applyBorder="1" applyAlignment="1">
      <alignment shrinkToFit="1"/>
    </xf>
    <xf numFmtId="0" fontId="0" fillId="0" borderId="0" xfId="0" applyAlignment="1">
      <alignment horizontal="right" shrinkToFit="1"/>
    </xf>
    <xf numFmtId="0" fontId="0" fillId="0" borderId="0" xfId="0" applyAlignment="1">
      <alignment horizontal="center" shrinkToFit="1"/>
    </xf>
    <xf numFmtId="0" fontId="7" fillId="0" borderId="0" xfId="0" applyFont="1"/>
    <xf numFmtId="0" fontId="3" fillId="0" borderId="2" xfId="0" applyFont="1" applyBorder="1" applyAlignment="1">
      <alignment shrinkToFit="1"/>
    </xf>
    <xf numFmtId="0" fontId="4" fillId="0" borderId="3" xfId="0" applyFont="1" applyBorder="1" applyAlignment="1">
      <alignment shrinkToFit="1"/>
    </xf>
    <xf numFmtId="0" fontId="5" fillId="0" borderId="3" xfId="0" applyFont="1" applyBorder="1" applyAlignment="1">
      <alignment shrinkToFit="1"/>
    </xf>
    <xf numFmtId="0" fontId="0" fillId="0" borderId="5" xfId="0" applyBorder="1" applyAlignment="1">
      <alignment horizontal="center" shrinkToFit="1"/>
    </xf>
    <xf numFmtId="0" fontId="0" fillId="0" borderId="6" xfId="0" applyBorder="1" applyAlignment="1">
      <alignment horizontal="right" shrinkToFit="1"/>
    </xf>
    <xf numFmtId="0" fontId="0" fillId="0" borderId="6" xfId="0" applyBorder="1" applyAlignment="1">
      <alignment shrinkToFit="1"/>
    </xf>
    <xf numFmtId="0" fontId="0" fillId="0" borderId="7" xfId="0" applyBorder="1" applyAlignment="1">
      <alignment shrinkToFit="1"/>
    </xf>
    <xf numFmtId="20" fontId="5" fillId="0" borderId="3" xfId="0" applyNumberFormat="1" applyFont="1" applyBorder="1" applyAlignment="1">
      <alignment shrinkToFit="1"/>
    </xf>
    <xf numFmtId="177" fontId="3" fillId="0" borderId="3" xfId="0" applyNumberFormat="1" applyFont="1" applyBorder="1" applyAlignment="1">
      <alignment shrinkToFit="1"/>
    </xf>
    <xf numFmtId="177" fontId="6" fillId="0" borderId="3" xfId="0" applyNumberFormat="1" applyFont="1" applyBorder="1" applyAlignment="1">
      <alignment shrinkToFit="1"/>
    </xf>
    <xf numFmtId="0" fontId="0" fillId="0" borderId="1" xfId="0" applyBorder="1"/>
    <xf numFmtId="177" fontId="0" fillId="0" borderId="1" xfId="0" applyNumberFormat="1" applyBorder="1"/>
    <xf numFmtId="179" fontId="0" fillId="0" borderId="1" xfId="0" applyNumberFormat="1" applyBorder="1"/>
    <xf numFmtId="20" fontId="0" fillId="0" borderId="1" xfId="0" applyNumberFormat="1" applyBorder="1"/>
    <xf numFmtId="0" fontId="3" fillId="0" borderId="0" xfId="0" applyFont="1" applyAlignment="1">
      <alignment horizontal="right" shrinkToFit="1"/>
    </xf>
    <xf numFmtId="0" fontId="0" fillId="0" borderId="0" xfId="0" applyAlignment="1">
      <alignment horizontal="right"/>
    </xf>
    <xf numFmtId="0" fontId="0" fillId="0" borderId="7" xfId="0" applyBorder="1" applyAlignment="1">
      <alignment horizontal="right"/>
    </xf>
    <xf numFmtId="0" fontId="0" fillId="0" borderId="6" xfId="0" applyBorder="1"/>
    <xf numFmtId="0" fontId="0" fillId="0" borderId="5" xfId="0" applyBorder="1" applyAlignment="1">
      <alignment horizontal="right"/>
    </xf>
    <xf numFmtId="0" fontId="3" fillId="0" borderId="0" xfId="0" applyFont="1" applyAlignment="1">
      <alignment shrinkToFit="1"/>
    </xf>
    <xf numFmtId="0" fontId="0" fillId="0" borderId="0" xfId="0" applyAlignment="1">
      <alignment horizontal="left" shrinkToFit="1"/>
    </xf>
    <xf numFmtId="0" fontId="0" fillId="0" borderId="5" xfId="0" applyBorder="1" applyAlignment="1">
      <alignment horizontal="left" shrinkToFit="1"/>
    </xf>
    <xf numFmtId="0" fontId="0" fillId="0" borderId="6" xfId="0" applyBorder="1" applyAlignment="1">
      <alignment horizontal="left" shrinkToFit="1"/>
    </xf>
    <xf numFmtId="0" fontId="0" fillId="0" borderId="7" xfId="0" applyBorder="1" applyAlignment="1">
      <alignment horizontal="left" shrinkToFit="1"/>
    </xf>
    <xf numFmtId="0" fontId="3" fillId="0" borderId="2" xfId="0" applyFont="1" applyBorder="1" applyAlignment="1">
      <alignment horizontal="left" shrinkToFit="1"/>
    </xf>
    <xf numFmtId="0" fontId="4" fillId="0" borderId="3" xfId="0" applyFont="1" applyBorder="1" applyAlignment="1">
      <alignment horizontal="left" shrinkToFit="1"/>
    </xf>
    <xf numFmtId="20" fontId="5" fillId="0" borderId="3" xfId="0" applyNumberFormat="1" applyFont="1" applyBorder="1" applyAlignment="1">
      <alignment horizontal="left" shrinkToFit="1"/>
    </xf>
    <xf numFmtId="177" fontId="3" fillId="0" borderId="3" xfId="0" applyNumberFormat="1" applyFont="1" applyBorder="1" applyAlignment="1">
      <alignment horizontal="left" shrinkToFit="1"/>
    </xf>
    <xf numFmtId="177" fontId="6" fillId="0" borderId="3" xfId="0" applyNumberFormat="1" applyFont="1" applyBorder="1" applyAlignment="1">
      <alignment horizontal="left" shrinkToFit="1"/>
    </xf>
    <xf numFmtId="177" fontId="4" fillId="0" borderId="4" xfId="0" applyNumberFormat="1" applyFont="1" applyBorder="1" applyAlignment="1">
      <alignment horizontal="left" shrinkToFit="1"/>
    </xf>
    <xf numFmtId="0" fontId="0" fillId="0" borderId="1" xfId="0" applyBorder="1" applyAlignment="1">
      <alignment shrinkToFit="1"/>
    </xf>
    <xf numFmtId="179" fontId="0" fillId="2" borderId="1" xfId="0" applyNumberFormat="1" applyFill="1" applyBorder="1"/>
    <xf numFmtId="0" fontId="0" fillId="5" borderId="1" xfId="0" applyFill="1" applyBorder="1"/>
    <xf numFmtId="49" fontId="0" fillId="5" borderId="1" xfId="0" applyNumberFormat="1" applyFill="1" applyBorder="1"/>
    <xf numFmtId="177" fontId="0" fillId="5" borderId="1" xfId="0" applyNumberFormat="1" applyFill="1" applyBorder="1"/>
    <xf numFmtId="0" fontId="0" fillId="2" borderId="0" xfId="0" applyFill="1"/>
    <xf numFmtId="0" fontId="0" fillId="2" borderId="1" xfId="0" applyFill="1" applyBorder="1"/>
    <xf numFmtId="178" fontId="0" fillId="0" borderId="1" xfId="0" applyNumberFormat="1" applyBorder="1"/>
    <xf numFmtId="176" fontId="0" fillId="0" borderId="1" xfId="0" applyNumberFormat="1" applyBorder="1"/>
    <xf numFmtId="176" fontId="0" fillId="3" borderId="1" xfId="0" applyNumberFormat="1" applyFill="1" applyBorder="1"/>
    <xf numFmtId="0" fontId="0" fillId="0" borderId="8" xfId="0" applyBorder="1"/>
    <xf numFmtId="0" fontId="0" fillId="0" borderId="9" xfId="0" applyBorder="1"/>
    <xf numFmtId="179" fontId="0" fillId="4" borderId="1" xfId="0" applyNumberFormat="1" applyFill="1" applyBorder="1"/>
    <xf numFmtId="179" fontId="0" fillId="5" borderId="1" xfId="0" applyNumberFormat="1" applyFill="1" applyBorder="1"/>
    <xf numFmtId="0" fontId="9" fillId="2" borderId="1" xfId="0" applyFont="1" applyFill="1" applyBorder="1"/>
    <xf numFmtId="0" fontId="11" fillId="2" borderId="0" xfId="0" applyFont="1" applyFill="1"/>
    <xf numFmtId="177" fontId="9" fillId="2" borderId="1" xfId="0" applyNumberFormat="1" applyFont="1" applyFill="1" applyBorder="1"/>
    <xf numFmtId="0" fontId="9" fillId="2" borderId="1" xfId="0" applyFont="1" applyFill="1" applyBorder="1" applyAlignment="1">
      <alignment horizontal="center"/>
    </xf>
    <xf numFmtId="0" fontId="9" fillId="5" borderId="1" xfId="0" applyFont="1" applyFill="1" applyBorder="1"/>
    <xf numFmtId="177" fontId="9" fillId="5" borderId="1" xfId="0" applyNumberFormat="1" applyFont="1" applyFill="1" applyBorder="1"/>
    <xf numFmtId="177" fontId="9" fillId="5" borderId="1" xfId="0" applyNumberFormat="1" applyFont="1" applyFill="1" applyBorder="1" applyAlignment="1">
      <alignment horizontal="right"/>
    </xf>
    <xf numFmtId="0" fontId="9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wrapText="1"/>
    </xf>
    <xf numFmtId="0" fontId="9" fillId="6" borderId="1" xfId="0" applyFont="1" applyFill="1" applyBorder="1"/>
    <xf numFmtId="0" fontId="9" fillId="7" borderId="1" xfId="0" applyFont="1" applyFill="1" applyBorder="1"/>
    <xf numFmtId="0" fontId="12" fillId="7" borderId="0" xfId="0" applyFont="1" applyFill="1" applyAlignment="1">
      <alignment vertical="center" readingOrder="1"/>
    </xf>
    <xf numFmtId="177" fontId="9" fillId="6" borderId="1" xfId="0" applyNumberFormat="1" applyFont="1" applyFill="1" applyBorder="1"/>
    <xf numFmtId="0" fontId="13" fillId="6" borderId="0" xfId="0" applyFont="1" applyFill="1" applyAlignment="1">
      <alignment vertical="center" readingOrder="1"/>
    </xf>
    <xf numFmtId="0" fontId="14" fillId="6" borderId="0" xfId="0" applyFont="1" applyFill="1"/>
    <xf numFmtId="0" fontId="9" fillId="6" borderId="1" xfId="0" applyFont="1" applyFill="1" applyBorder="1" applyAlignment="1">
      <alignment horizontal="center"/>
    </xf>
    <xf numFmtId="0" fontId="0" fillId="5" borderId="1" xfId="0" applyFill="1" applyBorder="1"/>
    <xf numFmtId="0" fontId="0" fillId="0" borderId="0" xfId="0"/>
    <xf numFmtId="22" fontId="0" fillId="2" borderId="1" xfId="0" applyNumberFormat="1" applyFill="1" applyBorder="1"/>
    <xf numFmtId="20" fontId="0" fillId="2" borderId="1" xfId="0" applyNumberFormat="1" applyFill="1" applyBorder="1"/>
    <xf numFmtId="0" fontId="0" fillId="0" borderId="1" xfId="0" applyBorder="1"/>
    <xf numFmtId="0" fontId="8" fillId="0" borderId="0" xfId="0" applyFont="1" applyAlignment="1">
      <alignment shrinkToFit="1"/>
    </xf>
    <xf numFmtId="0" fontId="8" fillId="0" borderId="5" xfId="0" applyFont="1" applyBorder="1" applyAlignment="1">
      <alignment shrinkToFit="1"/>
    </xf>
    <xf numFmtId="0" fontId="3" fillId="0" borderId="10" xfId="0" applyFont="1" applyBorder="1" applyAlignment="1">
      <alignment horizontal="left" shrinkToFit="1"/>
    </xf>
    <xf numFmtId="0" fontId="3" fillId="0" borderId="11" xfId="0" applyFont="1" applyBorder="1" applyAlignment="1">
      <alignment horizontal="left" shrinkToFit="1"/>
    </xf>
    <xf numFmtId="0" fontId="8" fillId="0" borderId="0" xfId="0" applyFont="1" applyAlignment="1">
      <alignment horizontal="left" shrinkToFit="1"/>
    </xf>
    <xf numFmtId="0" fontId="8" fillId="0" borderId="5" xfId="0" applyFont="1" applyBorder="1" applyAlignment="1">
      <alignment horizontal="left" shrinkToFit="1"/>
    </xf>
    <xf numFmtId="0" fontId="3" fillId="0" borderId="10" xfId="0" applyFont="1" applyBorder="1" applyAlignment="1">
      <alignment shrinkToFit="1"/>
    </xf>
    <xf numFmtId="0" fontId="3" fillId="0" borderId="11" xfId="0" applyFont="1" applyBorder="1" applyAlignment="1">
      <alignment shrinkToFit="1"/>
    </xf>
    <xf numFmtId="0" fontId="0" fillId="0" borderId="0" xfId="0" applyAlignment="1">
      <alignment shrinkToFit="1"/>
    </xf>
  </cellXfs>
  <cellStyles count="2">
    <cellStyle name="標準" xfId="0" builtinId="0"/>
    <cellStyle name="標準 2" xfId="1" xr:uid="{00000000-0005-0000-0000-000001000000}"/>
  </cellStyles>
  <dxfs count="201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60614</xdr:colOff>
      <xdr:row>0</xdr:row>
      <xdr:rowOff>34636</xdr:rowOff>
    </xdr:from>
    <xdr:to>
      <xdr:col>11</xdr:col>
      <xdr:colOff>744683</xdr:colOff>
      <xdr:row>2</xdr:row>
      <xdr:rowOff>147203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92932" y="34636"/>
          <a:ext cx="3247160" cy="458931"/>
        </a:xfrm>
        <a:prstGeom prst="wedgeRoundRectCallout">
          <a:avLst>
            <a:gd name="adj1" fmla="val -33227"/>
            <a:gd name="adj2" fmla="val 65695"/>
            <a:gd name="adj3" fmla="val 16667"/>
          </a:avLst>
        </a:prstGeom>
        <a:solidFill>
          <a:schemeClr val="bg1">
            <a:lumMod val="85000"/>
          </a:schemeClr>
        </a:solidFill>
        <a:ln w="28575"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36000" tIns="36000" rIns="36000" bIns="36000" rtlCol="0" anchor="t"/>
        <a:lstStyle/>
        <a:p>
          <a:pPr algn="l"/>
          <a:r>
            <a:rPr kumimoji="1" lang="ja-JP" altLang="en-US" sz="1000" b="1">
              <a:solidFill>
                <a:srgbClr val="0000FF"/>
              </a:solidFill>
            </a:rPr>
            <a:t>グレーで塗りつぶされたセルは記入・変更しないでください</a:t>
          </a:r>
          <a:endParaRPr kumimoji="1" lang="en-US" altLang="ja-JP" sz="1000" b="1">
            <a:solidFill>
              <a:srgbClr val="0000FF"/>
            </a:solidFill>
          </a:endParaRPr>
        </a:p>
        <a:p>
          <a:pPr algn="l"/>
          <a:r>
            <a:rPr kumimoji="1" lang="en-US" altLang="ja-JP" sz="1000" b="1">
              <a:solidFill>
                <a:srgbClr val="0000FF"/>
              </a:solidFill>
            </a:rPr>
            <a:t>(</a:t>
          </a:r>
          <a:r>
            <a:rPr kumimoji="1" lang="ja-JP" altLang="en-US" sz="1000" b="1">
              <a:solidFill>
                <a:srgbClr val="0000FF"/>
              </a:solidFill>
            </a:rPr>
            <a:t>キューシート・コマ図情報が損なわれてしまいます</a:t>
          </a:r>
          <a:r>
            <a:rPr kumimoji="1" lang="en-US" altLang="ja-JP" sz="1000" b="1">
              <a:solidFill>
                <a:srgbClr val="0000FF"/>
              </a:solidFill>
            </a:rPr>
            <a:t>)</a:t>
          </a:r>
          <a:endParaRPr kumimoji="1" lang="ja-JP" altLang="en-US" sz="1000" b="1">
            <a:solidFill>
              <a:srgbClr val="0000FF"/>
            </a:solidFill>
          </a:endParaRPr>
        </a:p>
      </xdr:txBody>
    </xdr:sp>
    <xdr:clientData/>
  </xdr:twoCellAnchor>
  <xdr:twoCellAnchor>
    <xdr:from>
      <xdr:col>5</xdr:col>
      <xdr:colOff>907013</xdr:colOff>
      <xdr:row>5</xdr:row>
      <xdr:rowOff>158306</xdr:rowOff>
    </xdr:from>
    <xdr:to>
      <xdr:col>7</xdr:col>
      <xdr:colOff>674144</xdr:colOff>
      <xdr:row>9</xdr:row>
      <xdr:rowOff>82077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966692" y="972409"/>
          <a:ext cx="2185016" cy="575053"/>
        </a:xfrm>
        <a:prstGeom prst="wedgeRoundRectCallout">
          <a:avLst>
            <a:gd name="adj1" fmla="val 25155"/>
            <a:gd name="adj2" fmla="val -150663"/>
            <a:gd name="adj3" fmla="val 16667"/>
          </a:avLst>
        </a:prstGeom>
        <a:solidFill>
          <a:srgbClr val="FFFF00"/>
        </a:solidFill>
        <a:ln w="28575"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36000" tIns="36000" rIns="36000" bIns="36000" rtlCol="0" anchor="t"/>
        <a:lstStyle/>
        <a:p>
          <a:pPr algn="l"/>
          <a:r>
            <a:rPr kumimoji="1" lang="ja-JP" altLang="en-US" sz="1000" b="1">
              <a:solidFill>
                <a:srgbClr val="0000FF"/>
              </a:solidFill>
            </a:rPr>
            <a:t>スタート日時を記入してください</a:t>
          </a:r>
          <a:endParaRPr kumimoji="1" lang="en-US" altLang="ja-JP" sz="1000" b="1">
            <a:solidFill>
              <a:srgbClr val="0000FF"/>
            </a:solidFill>
          </a:endParaRPr>
        </a:p>
        <a:p>
          <a:pPr algn="l"/>
          <a:r>
            <a:rPr kumimoji="1" lang="en-US" altLang="ja-JP" sz="1000" b="1">
              <a:solidFill>
                <a:srgbClr val="0000FF"/>
              </a:solidFill>
            </a:rPr>
            <a:t>(</a:t>
          </a:r>
          <a:r>
            <a:rPr kumimoji="1" lang="ja-JP" altLang="en-US" sz="1000" b="1">
              <a:solidFill>
                <a:srgbClr val="0000FF"/>
              </a:solidFill>
            </a:rPr>
            <a:t>スタートオープン・クローズ時刻と</a:t>
          </a:r>
          <a:endParaRPr kumimoji="1" lang="en-US" altLang="ja-JP" sz="1000" b="1">
            <a:solidFill>
              <a:srgbClr val="0000FF"/>
            </a:solidFill>
          </a:endParaRPr>
        </a:p>
        <a:p>
          <a:pPr algn="l"/>
          <a:r>
            <a:rPr kumimoji="1" lang="ja-JP" altLang="en-US" sz="1000" b="1">
              <a:solidFill>
                <a:srgbClr val="0000FF"/>
              </a:solidFill>
            </a:rPr>
            <a:t>ゴールクローズ時刻が自動計算されます</a:t>
          </a:r>
          <a:r>
            <a:rPr kumimoji="1" lang="en-US" altLang="ja-JP" sz="1000" b="1">
              <a:solidFill>
                <a:srgbClr val="0000FF"/>
              </a:solidFill>
            </a:rPr>
            <a:t>)</a:t>
          </a:r>
          <a:endParaRPr kumimoji="1" lang="ja-JP" altLang="en-US" sz="1000" b="1">
            <a:solidFill>
              <a:srgbClr val="0000FF"/>
            </a:solidFill>
          </a:endParaRPr>
        </a:p>
      </xdr:txBody>
    </xdr:sp>
    <xdr:clientData/>
  </xdr:twoCellAnchor>
  <xdr:twoCellAnchor>
    <xdr:from>
      <xdr:col>15</xdr:col>
      <xdr:colOff>155595</xdr:colOff>
      <xdr:row>2</xdr:row>
      <xdr:rowOff>14957</xdr:rowOff>
    </xdr:from>
    <xdr:to>
      <xdr:col>19</xdr:col>
      <xdr:colOff>331708</xdr:colOff>
      <xdr:row>8</xdr:row>
      <xdr:rowOff>122611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268095" y="340598"/>
          <a:ext cx="2178805" cy="1084577"/>
        </a:xfrm>
        <a:prstGeom prst="wedgeRoundRectCallout">
          <a:avLst>
            <a:gd name="adj1" fmla="val -87222"/>
            <a:gd name="adj2" fmla="val 32793"/>
            <a:gd name="adj3" fmla="val 16667"/>
          </a:avLst>
        </a:prstGeom>
        <a:solidFill>
          <a:srgbClr val="FFFF00"/>
        </a:solidFill>
        <a:ln w="28575"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36000" tIns="36000" rIns="36000" bIns="36000" rtlCol="0" anchor="t"/>
        <a:lstStyle/>
        <a:p>
          <a:pPr algn="l"/>
          <a:r>
            <a:rPr kumimoji="1" lang="en-US" altLang="ja-JP" sz="1000" b="1">
              <a:solidFill>
                <a:srgbClr val="0000FF"/>
              </a:solidFill>
            </a:rPr>
            <a:t>SR600</a:t>
          </a:r>
          <a:r>
            <a:rPr kumimoji="1" lang="ja-JP" altLang="en-US" sz="1000" b="1">
              <a:solidFill>
                <a:srgbClr val="0000FF"/>
              </a:solidFill>
            </a:rPr>
            <a:t>では</a:t>
          </a:r>
          <a:r>
            <a:rPr kumimoji="1" lang="en-US" altLang="ja-JP" sz="1000" b="1">
              <a:solidFill>
                <a:srgbClr val="0000FF"/>
              </a:solidFill>
            </a:rPr>
            <a:t>PC</a:t>
          </a:r>
          <a:r>
            <a:rPr kumimoji="1" lang="ja-JP" altLang="en-US" sz="1000" b="1">
              <a:solidFill>
                <a:srgbClr val="0000FF"/>
              </a:solidFill>
            </a:rPr>
            <a:t>通過時間の規定はありません</a:t>
          </a:r>
          <a:endParaRPr kumimoji="1" lang="en-US" altLang="ja-JP" sz="1000" b="1">
            <a:solidFill>
              <a:srgbClr val="0000FF"/>
            </a:solidFill>
          </a:endParaRPr>
        </a:p>
        <a:p>
          <a:pPr algn="l"/>
          <a:r>
            <a:rPr kumimoji="1" lang="en-US" altLang="ja-JP" sz="1000" b="1">
              <a:solidFill>
                <a:srgbClr val="0000FF"/>
              </a:solidFill>
            </a:rPr>
            <a:t>(</a:t>
          </a:r>
          <a:r>
            <a:rPr kumimoji="1" lang="ja-JP" altLang="en-US" sz="1000" b="1">
              <a:solidFill>
                <a:srgbClr val="0000FF"/>
              </a:solidFill>
            </a:rPr>
            <a:t>ゴール時間</a:t>
          </a:r>
          <a:r>
            <a:rPr kumimoji="1" lang="en-US" altLang="ja-JP" sz="1000" b="1">
              <a:solidFill>
                <a:srgbClr val="0000FF"/>
              </a:solidFill>
            </a:rPr>
            <a:t>55h</a:t>
          </a:r>
          <a:r>
            <a:rPr kumimoji="1" lang="ja-JP" altLang="en-US" sz="1000" b="1">
              <a:solidFill>
                <a:srgbClr val="0000FF"/>
              </a:solidFill>
            </a:rPr>
            <a:t>制限のみです</a:t>
          </a:r>
          <a:r>
            <a:rPr kumimoji="1" lang="en-US" altLang="ja-JP" sz="1000" b="1">
              <a:solidFill>
                <a:srgbClr val="0000FF"/>
              </a:solidFill>
            </a:rPr>
            <a:t>)</a:t>
          </a:r>
        </a:p>
        <a:p>
          <a:pPr algn="l"/>
          <a:r>
            <a:rPr kumimoji="1" lang="ja-JP" altLang="en-US" sz="1000" b="1">
              <a:solidFill>
                <a:srgbClr val="0000FF"/>
              </a:solidFill>
            </a:rPr>
            <a:t>途中ポイントの通過目安時間を</a:t>
          </a:r>
          <a:endParaRPr kumimoji="1" lang="en-US" altLang="ja-JP" sz="1000" b="1">
            <a:solidFill>
              <a:srgbClr val="0000FF"/>
            </a:solidFill>
          </a:endParaRPr>
        </a:p>
        <a:p>
          <a:pPr algn="l"/>
          <a:r>
            <a:rPr kumimoji="1" lang="ja-JP" altLang="en-US" sz="1000" b="1">
              <a:solidFill>
                <a:srgbClr val="0000FF"/>
              </a:solidFill>
            </a:rPr>
            <a:t>ここに入力すると</a:t>
          </a:r>
          <a:endParaRPr kumimoji="1" lang="en-US" altLang="ja-JP" sz="1000" b="1">
            <a:solidFill>
              <a:srgbClr val="0000FF"/>
            </a:solidFill>
          </a:endParaRPr>
        </a:p>
        <a:p>
          <a:pPr algn="l"/>
          <a:r>
            <a:rPr kumimoji="1" lang="ja-JP" altLang="en-US" sz="1000" b="1">
              <a:solidFill>
                <a:srgbClr val="0000FF"/>
              </a:solidFill>
            </a:rPr>
            <a:t>キューシート・コマ図に反映されます</a:t>
          </a:r>
          <a:endParaRPr kumimoji="1" lang="en-US" altLang="ja-JP" sz="1000" b="1">
            <a:solidFill>
              <a:srgbClr val="0000FF"/>
            </a:solidFill>
          </a:endParaRPr>
        </a:p>
        <a:p>
          <a:pPr algn="l"/>
          <a:r>
            <a:rPr kumimoji="1" lang="ja-JP" altLang="en-US" sz="1000" b="1">
              <a:solidFill>
                <a:srgbClr val="0000FF"/>
              </a:solidFill>
            </a:rPr>
            <a:t>適宜ご活用ください</a:t>
          </a:r>
          <a:endParaRPr kumimoji="1" lang="en-US" altLang="ja-JP" sz="1000" b="1">
            <a:solidFill>
              <a:srgbClr val="0000FF"/>
            </a:solidFill>
          </a:endParaRPr>
        </a:p>
      </xdr:txBody>
    </xdr:sp>
    <xdr:clientData/>
  </xdr:twoCellAnchor>
  <xdr:twoCellAnchor>
    <xdr:from>
      <xdr:col>0</xdr:col>
      <xdr:colOff>73046</xdr:colOff>
      <xdr:row>5</xdr:row>
      <xdr:rowOff>147204</xdr:rowOff>
    </xdr:from>
    <xdr:to>
      <xdr:col>4</xdr:col>
      <xdr:colOff>326158</xdr:colOff>
      <xdr:row>10</xdr:row>
      <xdr:rowOff>60613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3046" y="961307"/>
          <a:ext cx="1791766" cy="727511"/>
        </a:xfrm>
        <a:prstGeom prst="wedgeRoundRectCallout">
          <a:avLst>
            <a:gd name="adj1" fmla="val 20680"/>
            <a:gd name="adj2" fmla="val -36527"/>
            <a:gd name="adj3" fmla="val 16667"/>
          </a:avLst>
        </a:prstGeom>
        <a:solidFill>
          <a:srgbClr val="FFFF00"/>
        </a:solidFill>
        <a:ln w="28575"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36000" tIns="36000" rIns="36000" bIns="36000" rtlCol="0" anchor="t"/>
        <a:lstStyle/>
        <a:p>
          <a:pPr algn="l"/>
          <a:r>
            <a:rPr kumimoji="1" lang="ja-JP" altLang="en-US" sz="1000" b="1">
              <a:solidFill>
                <a:srgbClr val="0000FF"/>
              </a:solidFill>
            </a:rPr>
            <a:t>本シートは計算用です。</a:t>
          </a:r>
          <a:endParaRPr kumimoji="1" lang="en-US" altLang="ja-JP" sz="1000" b="1">
            <a:solidFill>
              <a:srgbClr val="0000FF"/>
            </a:solidFill>
          </a:endParaRPr>
        </a:p>
        <a:p>
          <a:pPr algn="l"/>
          <a:r>
            <a:rPr kumimoji="1" lang="ja-JP" altLang="en-US" sz="1000" b="1">
              <a:solidFill>
                <a:srgbClr val="0000FF"/>
              </a:solidFill>
            </a:rPr>
            <a:t>キューシート本体は</a:t>
          </a:r>
          <a:endParaRPr kumimoji="1" lang="en-US" altLang="ja-JP" sz="1000" b="1">
            <a:solidFill>
              <a:srgbClr val="0000FF"/>
            </a:solidFill>
          </a:endParaRPr>
        </a:p>
        <a:p>
          <a:pPr algn="l"/>
          <a:r>
            <a:rPr kumimoji="1" lang="en-US" altLang="ja-JP" sz="1000" b="1">
              <a:solidFill>
                <a:srgbClr val="0000FF"/>
              </a:solidFill>
            </a:rPr>
            <a:t>"</a:t>
          </a:r>
          <a:r>
            <a:rPr kumimoji="1" lang="ja-JP" altLang="en-US" sz="1000" b="1">
              <a:solidFill>
                <a:srgbClr val="0000FF"/>
              </a:solidFill>
            </a:rPr>
            <a:t>キューシート公開用</a:t>
          </a:r>
          <a:r>
            <a:rPr kumimoji="1" lang="en-US" altLang="ja-JP" sz="1000" b="1">
              <a:solidFill>
                <a:srgbClr val="0000FF"/>
              </a:solidFill>
            </a:rPr>
            <a:t>"</a:t>
          </a:r>
          <a:r>
            <a:rPr kumimoji="1" lang="ja-JP" altLang="en-US" sz="1000" b="1">
              <a:solidFill>
                <a:srgbClr val="0000FF"/>
              </a:solidFill>
            </a:rPr>
            <a:t>を</a:t>
          </a:r>
          <a:endParaRPr kumimoji="1" lang="en-US" altLang="ja-JP" sz="1000" b="1">
            <a:solidFill>
              <a:srgbClr val="0000FF"/>
            </a:solidFill>
          </a:endParaRPr>
        </a:p>
        <a:p>
          <a:pPr algn="l"/>
          <a:r>
            <a:rPr kumimoji="1" lang="ja-JP" altLang="en-US" sz="1000" b="1">
              <a:solidFill>
                <a:srgbClr val="0000FF"/>
              </a:solidFill>
            </a:rPr>
            <a:t>ご使用ください。</a:t>
          </a:r>
        </a:p>
      </xdr:txBody>
    </xdr:sp>
    <xdr:clientData/>
  </xdr:twoCellAnchor>
  <xdr:twoCellAnchor>
    <xdr:from>
      <xdr:col>5</xdr:col>
      <xdr:colOff>925190</xdr:colOff>
      <xdr:row>10</xdr:row>
      <xdr:rowOff>20945</xdr:rowOff>
    </xdr:from>
    <xdr:to>
      <xdr:col>7</xdr:col>
      <xdr:colOff>105833</xdr:colOff>
      <xdr:row>16</xdr:row>
      <xdr:rowOff>138398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984869" y="1649150"/>
          <a:ext cx="1598528" cy="1094376"/>
        </a:xfrm>
        <a:prstGeom prst="wedgeRoundRectCallout">
          <a:avLst>
            <a:gd name="adj1" fmla="val 22647"/>
            <a:gd name="adj2" fmla="val -45257"/>
            <a:gd name="adj3" fmla="val 16667"/>
          </a:avLst>
        </a:prstGeom>
        <a:solidFill>
          <a:srgbClr val="FFFF00"/>
        </a:solidFill>
        <a:ln w="28575">
          <a:solidFill>
            <a:srgbClr val="FF0000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36000" tIns="36000" rIns="36000" bIns="36000" rtlCol="0" anchor="t"/>
        <a:lstStyle/>
        <a:p>
          <a:pPr algn="l"/>
          <a:r>
            <a:rPr kumimoji="1" lang="ja-JP" altLang="en-US" sz="800" b="1">
              <a:solidFill>
                <a:srgbClr val="0000FF"/>
              </a:solidFill>
            </a:rPr>
            <a:t>本ファイルへの記入・加工は</a:t>
          </a:r>
          <a:endParaRPr kumimoji="1" lang="en-US" altLang="ja-JP" sz="800" b="1">
            <a:solidFill>
              <a:srgbClr val="0000FF"/>
            </a:solidFill>
          </a:endParaRPr>
        </a:p>
        <a:p>
          <a:pPr algn="l"/>
          <a:r>
            <a:rPr kumimoji="1" lang="ja-JP" altLang="en-US" sz="800" b="1">
              <a:solidFill>
                <a:srgbClr val="0000FF"/>
              </a:solidFill>
            </a:rPr>
            <a:t>自由ですが、それに伴う</a:t>
          </a:r>
          <a:endParaRPr kumimoji="1" lang="en-US" altLang="ja-JP" sz="800" b="1">
            <a:solidFill>
              <a:srgbClr val="0000FF"/>
            </a:solidFill>
          </a:endParaRPr>
        </a:p>
        <a:p>
          <a:pPr algn="l"/>
          <a:r>
            <a:rPr kumimoji="1" lang="ja-JP" altLang="en-US" sz="800" b="1">
              <a:solidFill>
                <a:srgbClr val="0000FF"/>
              </a:solidFill>
            </a:rPr>
            <a:t>コース情報の破損は</a:t>
          </a:r>
          <a:endParaRPr kumimoji="1" lang="en-US" altLang="ja-JP" sz="800" b="1">
            <a:solidFill>
              <a:srgbClr val="0000FF"/>
            </a:solidFill>
          </a:endParaRPr>
        </a:p>
        <a:p>
          <a:pPr algn="l"/>
          <a:r>
            <a:rPr kumimoji="1" lang="ja-JP" altLang="en-US" sz="800" b="1">
              <a:solidFill>
                <a:srgbClr val="0000FF"/>
              </a:solidFill>
            </a:rPr>
            <a:t>自己責任です。</a:t>
          </a:r>
          <a:endParaRPr kumimoji="1" lang="en-US" altLang="ja-JP" sz="800" b="1">
            <a:solidFill>
              <a:srgbClr val="0000FF"/>
            </a:solidFill>
          </a:endParaRPr>
        </a:p>
        <a:p>
          <a:pPr algn="l"/>
          <a:r>
            <a:rPr kumimoji="1" lang="ja-JP" altLang="en-US" sz="800" b="1">
              <a:solidFill>
                <a:srgbClr val="0000FF"/>
              </a:solidFill>
            </a:rPr>
            <a:t>データ破損の際は</a:t>
          </a:r>
          <a:endParaRPr kumimoji="1" lang="en-US" altLang="ja-JP" sz="800" b="1">
            <a:solidFill>
              <a:srgbClr val="0000FF"/>
            </a:solidFill>
          </a:endParaRPr>
        </a:p>
        <a:p>
          <a:pPr algn="l"/>
          <a:r>
            <a:rPr kumimoji="1" lang="ja-JP" altLang="en-US" sz="800" b="1">
              <a:solidFill>
                <a:srgbClr val="0000FF"/>
              </a:solidFill>
            </a:rPr>
            <a:t>オリジナルデータを</a:t>
          </a:r>
          <a:endParaRPr kumimoji="1" lang="en-US" altLang="ja-JP" sz="800" b="1">
            <a:solidFill>
              <a:srgbClr val="0000FF"/>
            </a:solidFill>
          </a:endParaRPr>
        </a:p>
        <a:p>
          <a:pPr algn="l"/>
          <a:r>
            <a:rPr kumimoji="1" lang="ja-JP" altLang="en-US" sz="800" b="1">
              <a:solidFill>
                <a:srgbClr val="0000FF"/>
              </a:solidFill>
            </a:rPr>
            <a:t>再度</a:t>
          </a:r>
          <a:r>
            <a:rPr kumimoji="1" lang="en-US" altLang="ja-JP" sz="800" b="1">
              <a:solidFill>
                <a:srgbClr val="0000FF"/>
              </a:solidFill>
            </a:rPr>
            <a:t>DL</a:t>
          </a:r>
          <a:r>
            <a:rPr kumimoji="1" lang="ja-JP" altLang="en-US" sz="800" b="1">
              <a:solidFill>
                <a:srgbClr val="0000FF"/>
              </a:solidFill>
            </a:rPr>
            <a:t>しなおしてください。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252510</xdr:colOff>
      <xdr:row>9</xdr:row>
      <xdr:rowOff>133351</xdr:rowOff>
    </xdr:from>
    <xdr:to>
      <xdr:col>2</xdr:col>
      <xdr:colOff>19245</xdr:colOff>
      <xdr:row>12</xdr:row>
      <xdr:rowOff>69787</xdr:rowOff>
    </xdr:to>
    <xdr:sp macro="" textlink="">
      <xdr:nvSpPr>
        <xdr:cNvPr id="55" name="フリーフォーム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833535" y="1676401"/>
          <a:ext cx="795435" cy="450786"/>
        </a:xfrm>
        <a:custGeom>
          <a:avLst/>
          <a:gdLst>
            <a:gd name="connsiteX0" fmla="*/ 0 w 796990"/>
            <a:gd name="connsiteY0" fmla="*/ 340179 h 340179"/>
            <a:gd name="connsiteX1" fmla="*/ 796990 w 796990"/>
            <a:gd name="connsiteY1" fmla="*/ 340179 h 340179"/>
            <a:gd name="connsiteX2" fmla="*/ 796990 w 796990"/>
            <a:gd name="connsiteY2" fmla="*/ 0 h 34017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96990" h="340179">
              <a:moveTo>
                <a:pt x="0" y="340179"/>
              </a:moveTo>
              <a:lnTo>
                <a:pt x="796990" y="340179"/>
              </a:lnTo>
              <a:lnTo>
                <a:pt x="796990" y="0"/>
              </a:lnTo>
            </a:path>
          </a:pathLst>
        </a:custGeom>
        <a:noFill/>
        <a:ln w="28575">
          <a:solidFill>
            <a:schemeClr val="tx1"/>
          </a:solidFill>
          <a:headEnd type="none" w="med" len="med"/>
          <a:tailEnd type="non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133933</xdr:colOff>
      <xdr:row>12</xdr:row>
      <xdr:rowOff>143458</xdr:rowOff>
    </xdr:from>
    <xdr:to>
      <xdr:col>2</xdr:col>
      <xdr:colOff>629233</xdr:colOff>
      <xdr:row>14</xdr:row>
      <xdr:rowOff>114883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1743658" y="2200858"/>
          <a:ext cx="495300" cy="314325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36000" tIns="0" rIns="36000" bIns="0" rtlCol="0" anchor="ctr"/>
        <a:lstStyle/>
        <a:p>
          <a:pPr algn="ctr"/>
          <a:r>
            <a:rPr kumimoji="1" lang="en-US" altLang="ja-JP" sz="1200">
              <a:solidFill>
                <a:srgbClr val="FF0000"/>
              </a:solidFill>
            </a:rPr>
            <a:t>PC</a:t>
          </a:r>
          <a:endParaRPr kumimoji="1" lang="ja-JP" altLang="en-US" sz="12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95250</xdr:colOff>
      <xdr:row>19</xdr:row>
      <xdr:rowOff>114300</xdr:rowOff>
    </xdr:from>
    <xdr:to>
      <xdr:col>2</xdr:col>
      <xdr:colOff>925480</xdr:colOff>
      <xdr:row>21</xdr:row>
      <xdr:rowOff>85725</xdr:rowOff>
    </xdr:to>
    <xdr:sp macro="" textlink="">
      <xdr:nvSpPr>
        <xdr:cNvPr id="66" name="正方形/長方形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/>
      </xdr:nvSpPr>
      <xdr:spPr>
        <a:xfrm>
          <a:off x="1704975" y="3371850"/>
          <a:ext cx="830230" cy="314325"/>
        </a:xfrm>
        <a:prstGeom prst="rect">
          <a:avLst/>
        </a:prstGeom>
        <a:solidFill>
          <a:schemeClr val="accent3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36000" tIns="0" rIns="36000" bIns="0" rtlCol="0" anchor="ctr"/>
        <a:lstStyle/>
        <a:p>
          <a:pPr algn="ctr"/>
          <a:r>
            <a:rPr kumimoji="1" lang="ja-JP" altLang="en-US" sz="1050">
              <a:solidFill>
                <a:schemeClr val="tx1"/>
              </a:solidFill>
            </a:rPr>
            <a:t>施設・公園</a:t>
          </a:r>
        </a:p>
      </xdr:txBody>
    </xdr:sp>
    <xdr:clientData/>
  </xdr:twoCellAnchor>
  <xdr:twoCellAnchor>
    <xdr:from>
      <xdr:col>2</xdr:col>
      <xdr:colOff>224615</xdr:colOff>
      <xdr:row>15</xdr:row>
      <xdr:rowOff>66675</xdr:rowOff>
    </xdr:from>
    <xdr:to>
      <xdr:col>2</xdr:col>
      <xdr:colOff>796115</xdr:colOff>
      <xdr:row>17</xdr:row>
      <xdr:rowOff>47625</xdr:rowOff>
    </xdr:to>
    <xdr:grpSp>
      <xdr:nvGrpSpPr>
        <xdr:cNvPr id="9200" name="グループ化 26">
          <a:extLst>
            <a:ext uri="{FF2B5EF4-FFF2-40B4-BE49-F238E27FC236}">
              <a16:creationId xmlns:a16="http://schemas.microsoft.com/office/drawing/2014/main" id="{00000000-0008-0000-0200-0000F0230000}"/>
            </a:ext>
          </a:extLst>
        </xdr:cNvPr>
        <xdr:cNvGrpSpPr>
          <a:grpSpLocks/>
        </xdr:cNvGrpSpPr>
      </xdr:nvGrpSpPr>
      <xdr:grpSpPr bwMode="auto">
        <a:xfrm>
          <a:off x="1697815" y="2543175"/>
          <a:ext cx="571500" cy="311150"/>
          <a:chOff x="180975" y="3619500"/>
          <a:chExt cx="571500" cy="400050"/>
        </a:xfrm>
      </xdr:grpSpPr>
      <xdr:sp macro="" textlink="">
        <xdr:nvSpPr>
          <xdr:cNvPr id="69" name="正方形/長方形 68">
            <a:extLst>
              <a:ext uri="{FF2B5EF4-FFF2-40B4-BE49-F238E27FC236}">
                <a16:creationId xmlns:a16="http://schemas.microsoft.com/office/drawing/2014/main" id="{00000000-0008-0000-0200-000045000000}"/>
              </a:ext>
            </a:extLst>
          </xdr:cNvPr>
          <xdr:cNvSpPr/>
        </xdr:nvSpPr>
        <xdr:spPr>
          <a:xfrm>
            <a:off x="180975" y="3619500"/>
            <a:ext cx="571500" cy="317687"/>
          </a:xfrm>
          <a:prstGeom prst="rect">
            <a:avLst/>
          </a:prstGeom>
          <a:solidFill>
            <a:schemeClr val="tx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36000" tIns="0" rIns="36000" bIns="0" rtlCol="0" anchor="ctr"/>
          <a:lstStyle/>
          <a:p>
            <a:pPr algn="ctr"/>
            <a:r>
              <a:rPr kumimoji="1" lang="ja-JP" altLang="en-US" sz="1050" b="1">
                <a:solidFill>
                  <a:schemeClr val="bg1"/>
                </a:solidFill>
              </a:rPr>
              <a:t>看板</a:t>
            </a:r>
          </a:p>
        </xdr:txBody>
      </xdr:sp>
      <xdr:cxnSp macro="">
        <xdr:nvCxnSpPr>
          <xdr:cNvPr id="70" name="直線コネクタ 69">
            <a:extLst>
              <a:ext uri="{FF2B5EF4-FFF2-40B4-BE49-F238E27FC236}">
                <a16:creationId xmlns:a16="http://schemas.microsoft.com/office/drawing/2014/main" id="{00000000-0008-0000-0200-000046000000}"/>
              </a:ext>
            </a:extLst>
          </xdr:cNvPr>
          <xdr:cNvCxnSpPr/>
        </xdr:nvCxnSpPr>
        <xdr:spPr>
          <a:xfrm>
            <a:off x="447675" y="3925421"/>
            <a:ext cx="0" cy="94129"/>
          </a:xfrm>
          <a:prstGeom prst="line">
            <a:avLst/>
          </a:prstGeom>
          <a:ln w="28575">
            <a:solidFill>
              <a:schemeClr val="accent6">
                <a:lumMod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95250</xdr:colOff>
      <xdr:row>17</xdr:row>
      <xdr:rowOff>85725</xdr:rowOff>
    </xdr:from>
    <xdr:to>
      <xdr:col>2</xdr:col>
      <xdr:colOff>925480</xdr:colOff>
      <xdr:row>19</xdr:row>
      <xdr:rowOff>57150</xdr:rowOff>
    </xdr:to>
    <xdr:sp macro="" textlink="">
      <xdr:nvSpPr>
        <xdr:cNvPr id="90" name="正方形/長方形 89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/>
      </xdr:nvSpPr>
      <xdr:spPr>
        <a:xfrm>
          <a:off x="1704975" y="3000375"/>
          <a:ext cx="830230" cy="314325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none" lIns="36000" tIns="0" rIns="36000" bIns="0" rtlCol="0" anchor="ctr"/>
        <a:lstStyle/>
        <a:p>
          <a:pPr algn="ctr"/>
          <a:r>
            <a:rPr kumimoji="1" lang="ja-JP" altLang="en-US" sz="1050">
              <a:solidFill>
                <a:schemeClr val="tx1"/>
              </a:solidFill>
            </a:rPr>
            <a:t>店舗・建物</a:t>
          </a:r>
          <a:endParaRPr kumimoji="1" lang="en-US" altLang="ja-JP" sz="105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19245</xdr:colOff>
      <xdr:row>12</xdr:row>
      <xdr:rowOff>79504</xdr:rowOff>
    </xdr:from>
    <xdr:to>
      <xdr:col>2</xdr:col>
      <xdr:colOff>903709</xdr:colOff>
      <xdr:row>14</xdr:row>
      <xdr:rowOff>152400</xdr:rowOff>
    </xdr:to>
    <xdr:sp macro="" textlink="">
      <xdr:nvSpPr>
        <xdr:cNvPr id="101" name="フリーフォーム 10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/>
      </xdr:nvSpPr>
      <xdr:spPr>
        <a:xfrm>
          <a:off x="1628970" y="2136904"/>
          <a:ext cx="884464" cy="415796"/>
        </a:xfrm>
        <a:custGeom>
          <a:avLst/>
          <a:gdLst>
            <a:gd name="connsiteX0" fmla="*/ 0 w 1078852"/>
            <a:gd name="connsiteY0" fmla="*/ 466531 h 466531"/>
            <a:gd name="connsiteX1" fmla="*/ 0 w 1078852"/>
            <a:gd name="connsiteY1" fmla="*/ 0 h 466531"/>
            <a:gd name="connsiteX2" fmla="*/ 1078852 w 1078852"/>
            <a:gd name="connsiteY2" fmla="*/ 0 h 46653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1078852" h="466531">
              <a:moveTo>
                <a:pt x="0" y="466531"/>
              </a:moveTo>
              <a:lnTo>
                <a:pt x="0" y="0"/>
              </a:lnTo>
              <a:lnTo>
                <a:pt x="1078852" y="0"/>
              </a:lnTo>
            </a:path>
          </a:pathLst>
        </a:custGeom>
        <a:noFill/>
        <a:ln w="57150">
          <a:solidFill>
            <a:srgbClr val="FF0000"/>
          </a:solidFill>
          <a:headEnd type="none" w="med" len="med"/>
          <a:tailEnd type="arrow" w="sm" len="sm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962176</xdr:colOff>
      <xdr:row>11</xdr:row>
      <xdr:rowOff>159496</xdr:rowOff>
    </xdr:from>
    <xdr:to>
      <xdr:col>2</xdr:col>
      <xdr:colOff>108928</xdr:colOff>
      <xdr:row>12</xdr:row>
      <xdr:rowOff>164358</xdr:rowOff>
    </xdr:to>
    <xdr:sp macro="" textlink="">
      <xdr:nvSpPr>
        <xdr:cNvPr id="102" name="円/楕円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/>
      </xdr:nvSpPr>
      <xdr:spPr>
        <a:xfrm>
          <a:off x="1543201" y="2045446"/>
          <a:ext cx="175452" cy="176312"/>
        </a:xfrm>
        <a:prstGeom prst="ellipse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234421</xdr:colOff>
      <xdr:row>11</xdr:row>
      <xdr:rowOff>57150</xdr:rowOff>
    </xdr:from>
    <xdr:to>
      <xdr:col>2</xdr:col>
      <xdr:colOff>628029</xdr:colOff>
      <xdr:row>12</xdr:row>
      <xdr:rowOff>123878</xdr:rowOff>
    </xdr:to>
    <xdr:sp macro="" textlink="">
      <xdr:nvSpPr>
        <xdr:cNvPr id="106" name="フリーフォーム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/>
      </xdr:nvSpPr>
      <xdr:spPr>
        <a:xfrm>
          <a:off x="1844146" y="1943100"/>
          <a:ext cx="393608" cy="238178"/>
        </a:xfrm>
        <a:custGeom>
          <a:avLst/>
          <a:gdLst>
            <a:gd name="connsiteX0" fmla="*/ 365709 w 731419"/>
            <a:gd name="connsiteY0" fmla="*/ 701621 h 701622"/>
            <a:gd name="connsiteX1" fmla="*/ 723619 w 731419"/>
            <a:gd name="connsiteY1" fmla="*/ 81053 h 701622"/>
            <a:gd name="connsiteX2" fmla="*/ 7800 w 731419"/>
            <a:gd name="connsiteY2" fmla="*/ 75280 h 701622"/>
            <a:gd name="connsiteX3" fmla="*/ 365709 w 731419"/>
            <a:gd name="connsiteY3" fmla="*/ 701621 h 701622"/>
            <a:gd name="connsiteX0" fmla="*/ 401872 w 767582"/>
            <a:gd name="connsiteY0" fmla="*/ 728815 h 728816"/>
            <a:gd name="connsiteX1" fmla="*/ 759782 w 767582"/>
            <a:gd name="connsiteY1" fmla="*/ 108247 h 728816"/>
            <a:gd name="connsiteX2" fmla="*/ 43963 w 767582"/>
            <a:gd name="connsiteY2" fmla="*/ 102474 h 728816"/>
            <a:gd name="connsiteX3" fmla="*/ 401872 w 767582"/>
            <a:gd name="connsiteY3" fmla="*/ 728815 h 728816"/>
            <a:gd name="connsiteX0" fmla="*/ 401872 w 767582"/>
            <a:gd name="connsiteY0" fmla="*/ 762923 h 762924"/>
            <a:gd name="connsiteX1" fmla="*/ 759782 w 767582"/>
            <a:gd name="connsiteY1" fmla="*/ 142355 h 762924"/>
            <a:gd name="connsiteX2" fmla="*/ 43963 w 767582"/>
            <a:gd name="connsiteY2" fmla="*/ 136582 h 762924"/>
            <a:gd name="connsiteX3" fmla="*/ 401872 w 767582"/>
            <a:gd name="connsiteY3" fmla="*/ 762923 h 762924"/>
            <a:gd name="connsiteX0" fmla="*/ 401872 w 799759"/>
            <a:gd name="connsiteY0" fmla="*/ 762923 h 762924"/>
            <a:gd name="connsiteX1" fmla="*/ 759782 w 799759"/>
            <a:gd name="connsiteY1" fmla="*/ 142355 h 762924"/>
            <a:gd name="connsiteX2" fmla="*/ 43963 w 799759"/>
            <a:gd name="connsiteY2" fmla="*/ 136582 h 762924"/>
            <a:gd name="connsiteX3" fmla="*/ 401872 w 799759"/>
            <a:gd name="connsiteY3" fmla="*/ 762923 h 762924"/>
            <a:gd name="connsiteX0" fmla="*/ 401872 w 799759"/>
            <a:gd name="connsiteY0" fmla="*/ 755635 h 755636"/>
            <a:gd name="connsiteX1" fmla="*/ 759782 w 799759"/>
            <a:gd name="connsiteY1" fmla="*/ 135067 h 755636"/>
            <a:gd name="connsiteX2" fmla="*/ 43963 w 799759"/>
            <a:gd name="connsiteY2" fmla="*/ 129294 h 755636"/>
            <a:gd name="connsiteX3" fmla="*/ 401872 w 799759"/>
            <a:gd name="connsiteY3" fmla="*/ 755635 h 755636"/>
            <a:gd name="connsiteX0" fmla="*/ 401872 w 803745"/>
            <a:gd name="connsiteY0" fmla="*/ 755635 h 755636"/>
            <a:gd name="connsiteX1" fmla="*/ 759782 w 803745"/>
            <a:gd name="connsiteY1" fmla="*/ 135067 h 755636"/>
            <a:gd name="connsiteX2" fmla="*/ 43963 w 803745"/>
            <a:gd name="connsiteY2" fmla="*/ 129294 h 755636"/>
            <a:gd name="connsiteX3" fmla="*/ 401872 w 803745"/>
            <a:gd name="connsiteY3" fmla="*/ 755635 h 755636"/>
            <a:gd name="connsiteX0" fmla="*/ 401872 w 797791"/>
            <a:gd name="connsiteY0" fmla="*/ 755635 h 755636"/>
            <a:gd name="connsiteX1" fmla="*/ 759782 w 797791"/>
            <a:gd name="connsiteY1" fmla="*/ 135067 h 755636"/>
            <a:gd name="connsiteX2" fmla="*/ 43963 w 797791"/>
            <a:gd name="connsiteY2" fmla="*/ 129294 h 755636"/>
            <a:gd name="connsiteX3" fmla="*/ 401872 w 797791"/>
            <a:gd name="connsiteY3" fmla="*/ 755635 h 7556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797791" h="755636">
              <a:moveTo>
                <a:pt x="401872" y="755635"/>
              </a:moveTo>
              <a:cubicBezTo>
                <a:pt x="521175" y="756597"/>
                <a:pt x="921722" y="297134"/>
                <a:pt x="759782" y="135067"/>
              </a:cubicBezTo>
              <a:cubicBezTo>
                <a:pt x="575109" y="-46220"/>
                <a:pt x="222955" y="-41900"/>
                <a:pt x="43963" y="129294"/>
              </a:cubicBezTo>
              <a:cubicBezTo>
                <a:pt x="-135029" y="300488"/>
                <a:pt x="282569" y="754673"/>
                <a:pt x="401872" y="755635"/>
              </a:cubicBezTo>
              <a:close/>
            </a:path>
          </a:pathLst>
        </a:cu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36000" rtlCol="0" anchor="ctr"/>
        <a:lstStyle/>
        <a:p>
          <a:pPr algn="ctr"/>
          <a:r>
            <a:rPr kumimoji="1" lang="en-US" altLang="ja-JP" sz="1200" b="1"/>
            <a:t>294</a:t>
          </a:r>
          <a:endParaRPr kumimoji="1" lang="ja-JP" altLang="en-US" sz="1200" b="1"/>
        </a:p>
      </xdr:txBody>
    </xdr:sp>
    <xdr:clientData/>
  </xdr:twoCellAnchor>
  <xdr:twoCellAnchor>
    <xdr:from>
      <xdr:col>1</xdr:col>
      <xdr:colOff>792481</xdr:colOff>
      <xdr:row>9</xdr:row>
      <xdr:rowOff>161925</xdr:rowOff>
    </xdr:from>
    <xdr:to>
      <xdr:col>2</xdr:col>
      <xdr:colOff>131447</xdr:colOff>
      <xdr:row>11</xdr:row>
      <xdr:rowOff>7545</xdr:rowOff>
    </xdr:to>
    <xdr:sp macro="" textlink="">
      <xdr:nvSpPr>
        <xdr:cNvPr id="95" name="六角形 94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/>
      </xdr:nvSpPr>
      <xdr:spPr>
        <a:xfrm>
          <a:off x="1373506" y="1704975"/>
          <a:ext cx="367666" cy="188520"/>
        </a:xfrm>
        <a:prstGeom prst="hexagon">
          <a:avLst/>
        </a:prstGeom>
        <a:solidFill>
          <a:srgbClr val="0000FF"/>
        </a:solidFill>
        <a:ln w="12700" cmpd="sng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0" tIns="0" rIns="0" bIns="0" rtlCol="0" anchor="ctr"/>
        <a:lstStyle/>
        <a:p>
          <a:pPr algn="ctr"/>
          <a:r>
            <a:rPr kumimoji="1" lang="en-US" altLang="ja-JP" sz="1200" b="1"/>
            <a:t>333</a:t>
          </a:r>
          <a:endParaRPr kumimoji="1" lang="ja-JP" altLang="en-US" sz="1200" b="1"/>
        </a:p>
      </xdr:txBody>
    </xdr:sp>
    <xdr:clientData/>
  </xdr:twoCellAnchor>
  <xdr:twoCellAnchor>
    <xdr:from>
      <xdr:col>1</xdr:col>
      <xdr:colOff>9525</xdr:colOff>
      <xdr:row>17</xdr:row>
      <xdr:rowOff>104775</xdr:rowOff>
    </xdr:from>
    <xdr:to>
      <xdr:col>1</xdr:col>
      <xdr:colOff>1019175</xdr:colOff>
      <xdr:row>19</xdr:row>
      <xdr:rowOff>3110</xdr:rowOff>
    </xdr:to>
    <xdr:sp macro="" textlink="">
      <xdr:nvSpPr>
        <xdr:cNvPr id="107" name="正方形/長方形 10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/>
      </xdr:nvSpPr>
      <xdr:spPr>
        <a:xfrm>
          <a:off x="590550" y="3019425"/>
          <a:ext cx="1009650" cy="241235"/>
        </a:xfrm>
        <a:prstGeom prst="rect">
          <a:avLst/>
        </a:prstGeom>
        <a:gradFill>
          <a:gsLst>
            <a:gs pos="0">
              <a:schemeClr val="tx2">
                <a:lumMod val="60000"/>
                <a:lumOff val="4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tx2">
                <a:lumMod val="60000"/>
                <a:lumOff val="40000"/>
              </a:schemeClr>
            </a:gs>
          </a:gsLst>
          <a:lin ang="540000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590550</xdr:colOff>
      <xdr:row>17</xdr:row>
      <xdr:rowOff>9525</xdr:rowOff>
    </xdr:from>
    <xdr:to>
      <xdr:col>1</xdr:col>
      <xdr:colOff>838200</xdr:colOff>
      <xdr:row>19</xdr:row>
      <xdr:rowOff>85725</xdr:rowOff>
    </xdr:to>
    <xdr:grpSp>
      <xdr:nvGrpSpPr>
        <xdr:cNvPr id="108" name="グループ化 4933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GrpSpPr>
          <a:grpSpLocks/>
        </xdr:cNvGrpSpPr>
      </xdr:nvGrpSpPr>
      <xdr:grpSpPr bwMode="auto">
        <a:xfrm rot="-5400000">
          <a:off x="1044575" y="2895600"/>
          <a:ext cx="406400" cy="247650"/>
          <a:chOff x="724766" y="3132726"/>
          <a:chExt cx="414304" cy="247650"/>
        </a:xfrm>
      </xdr:grpSpPr>
      <xdr:sp macro="" textlink="">
        <xdr:nvSpPr>
          <xdr:cNvPr id="109" name="正方形/長方形 108">
            <a:extLst>
              <a:ext uri="{FF2B5EF4-FFF2-40B4-BE49-F238E27FC236}">
                <a16:creationId xmlns:a16="http://schemas.microsoft.com/office/drawing/2014/main" id="{00000000-0008-0000-0200-00006D000000}"/>
              </a:ext>
            </a:extLst>
          </xdr:cNvPr>
          <xdr:cNvSpPr/>
        </xdr:nvSpPr>
        <xdr:spPr bwMode="auto">
          <a:xfrm rot="10800000">
            <a:off x="800094" y="3189876"/>
            <a:ext cx="263648" cy="133350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10" name="フリーフォーム 109">
            <a:extLst>
              <a:ext uri="{FF2B5EF4-FFF2-40B4-BE49-F238E27FC236}">
                <a16:creationId xmlns:a16="http://schemas.microsoft.com/office/drawing/2014/main" id="{00000000-0008-0000-0200-00006E000000}"/>
              </a:ext>
            </a:extLst>
          </xdr:cNvPr>
          <xdr:cNvSpPr/>
        </xdr:nvSpPr>
        <xdr:spPr bwMode="auto">
          <a:xfrm rot="5400000">
            <a:off x="903343" y="2954149"/>
            <a:ext cx="57150" cy="414304"/>
          </a:xfrm>
          <a:custGeom>
            <a:avLst/>
            <a:gdLst>
              <a:gd name="connsiteX0" fmla="*/ 0 w 114300"/>
              <a:gd name="connsiteY0" fmla="*/ 0 h 866775"/>
              <a:gd name="connsiteX1" fmla="*/ 114300 w 114300"/>
              <a:gd name="connsiteY1" fmla="*/ 133350 h 866775"/>
              <a:gd name="connsiteX2" fmla="*/ 114300 w 114300"/>
              <a:gd name="connsiteY2" fmla="*/ 752475 h 866775"/>
              <a:gd name="connsiteX3" fmla="*/ 9525 w 114300"/>
              <a:gd name="connsiteY3" fmla="*/ 866775 h 8667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14300" h="866775">
                <a:moveTo>
                  <a:pt x="0" y="0"/>
                </a:moveTo>
                <a:lnTo>
                  <a:pt x="114300" y="133350"/>
                </a:lnTo>
                <a:lnTo>
                  <a:pt x="114300" y="752475"/>
                </a:lnTo>
                <a:lnTo>
                  <a:pt x="9525" y="866775"/>
                </a:lnTo>
              </a:path>
            </a:pathLst>
          </a:cu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111" name="フリーフォーム 110">
            <a:extLst>
              <a:ext uri="{FF2B5EF4-FFF2-40B4-BE49-F238E27FC236}">
                <a16:creationId xmlns:a16="http://schemas.microsoft.com/office/drawing/2014/main" id="{00000000-0008-0000-0200-00006F000000}"/>
              </a:ext>
            </a:extLst>
          </xdr:cNvPr>
          <xdr:cNvSpPr/>
        </xdr:nvSpPr>
        <xdr:spPr bwMode="auto">
          <a:xfrm rot="5400000" flipH="1">
            <a:off x="903343" y="3144649"/>
            <a:ext cx="57150" cy="414304"/>
          </a:xfrm>
          <a:custGeom>
            <a:avLst/>
            <a:gdLst>
              <a:gd name="connsiteX0" fmla="*/ 0 w 114300"/>
              <a:gd name="connsiteY0" fmla="*/ 0 h 866775"/>
              <a:gd name="connsiteX1" fmla="*/ 114300 w 114300"/>
              <a:gd name="connsiteY1" fmla="*/ 133350 h 866775"/>
              <a:gd name="connsiteX2" fmla="*/ 114300 w 114300"/>
              <a:gd name="connsiteY2" fmla="*/ 752475 h 866775"/>
              <a:gd name="connsiteX3" fmla="*/ 9525 w 114300"/>
              <a:gd name="connsiteY3" fmla="*/ 866775 h 86677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114300" h="866775">
                <a:moveTo>
                  <a:pt x="0" y="0"/>
                </a:moveTo>
                <a:lnTo>
                  <a:pt x="114300" y="133350"/>
                </a:lnTo>
                <a:lnTo>
                  <a:pt x="114300" y="752475"/>
                </a:lnTo>
                <a:lnTo>
                  <a:pt x="9525" y="866775"/>
                </a:lnTo>
              </a:path>
            </a:pathLst>
          </a:custGeom>
          <a:noFill/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1</xdr:col>
      <xdr:colOff>714375</xdr:colOff>
      <xdr:row>15</xdr:row>
      <xdr:rowOff>0</xdr:rowOff>
    </xdr:from>
    <xdr:to>
      <xdr:col>1</xdr:col>
      <xdr:colOff>714375</xdr:colOff>
      <xdr:row>20</xdr:row>
      <xdr:rowOff>76200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 flipV="1">
          <a:off x="1295400" y="2571750"/>
          <a:ext cx="0" cy="933450"/>
        </a:xfrm>
        <a:prstGeom prst="straightConnector1">
          <a:avLst/>
        </a:prstGeom>
        <a:ln w="57150">
          <a:solidFill>
            <a:srgbClr val="FF0000"/>
          </a:solidFill>
          <a:tailEnd type="arrow" w="sm" len="sm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581025</xdr:colOff>
      <xdr:row>16</xdr:row>
      <xdr:rowOff>80010</xdr:rowOff>
    </xdr:from>
    <xdr:to>
      <xdr:col>1</xdr:col>
      <xdr:colOff>857250</xdr:colOff>
      <xdr:row>16</xdr:row>
      <xdr:rowOff>127635</xdr:rowOff>
    </xdr:to>
    <xdr:sp macro="" textlink="">
      <xdr:nvSpPr>
        <xdr:cNvPr id="91" name="フリーフォーム 90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/>
      </xdr:nvSpPr>
      <xdr:spPr>
        <a:xfrm>
          <a:off x="1162050" y="2823210"/>
          <a:ext cx="276225" cy="47625"/>
        </a:xfrm>
        <a:custGeom>
          <a:avLst/>
          <a:gdLst>
            <a:gd name="connsiteX0" fmla="*/ 0 w 514350"/>
            <a:gd name="connsiteY0" fmla="*/ 85725 h 85725"/>
            <a:gd name="connsiteX1" fmla="*/ 114300 w 514350"/>
            <a:gd name="connsiteY1" fmla="*/ 0 h 85725"/>
            <a:gd name="connsiteX2" fmla="*/ 428625 w 514350"/>
            <a:gd name="connsiteY2" fmla="*/ 0 h 85725"/>
            <a:gd name="connsiteX3" fmla="*/ 514350 w 514350"/>
            <a:gd name="connsiteY3" fmla="*/ 85725 h 857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514350" h="85725">
              <a:moveTo>
                <a:pt x="0" y="85725"/>
              </a:moveTo>
              <a:lnTo>
                <a:pt x="114300" y="0"/>
              </a:lnTo>
              <a:lnTo>
                <a:pt x="428625" y="0"/>
              </a:lnTo>
              <a:lnTo>
                <a:pt x="514350" y="85725"/>
              </a:lnTo>
            </a:path>
          </a:pathLst>
        </a:custGeom>
        <a:noFill/>
        <a:ln w="1905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28575">
          <a:solidFill>
            <a:schemeClr val="tx1"/>
          </a:solidFill>
          <a:headEnd type="none" w="med" len="med"/>
          <a:tailEnd type="none" w="med" len="med"/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02"/>
  <sheetViews>
    <sheetView view="pageBreakPreview" zoomScale="78" zoomScaleNormal="100" zoomScaleSheetLayoutView="78" workbookViewId="0">
      <pane ySplit="4" topLeftCell="A21" activePane="bottomLeft" state="frozen"/>
      <selection pane="bottomLeft" activeCell="B3" sqref="B3"/>
    </sheetView>
  </sheetViews>
  <sheetFormatPr defaultRowHeight="13" x14ac:dyDescent="0.2"/>
  <cols>
    <col min="1" max="1" width="5" bestFit="1" customWidth="1"/>
    <col min="2" max="2" width="5.26953125" bestFit="1" customWidth="1"/>
    <col min="3" max="3" width="5.36328125" bestFit="1" customWidth="1"/>
    <col min="4" max="4" width="6.453125" bestFit="1" customWidth="1"/>
    <col min="5" max="5" width="7.453125" bestFit="1" customWidth="1"/>
    <col min="6" max="6" width="29.36328125" bestFit="1" customWidth="1"/>
    <col min="7" max="7" width="5.26953125" bestFit="1" customWidth="1"/>
    <col min="8" max="8" width="11" bestFit="1" customWidth="1"/>
    <col min="9" max="9" width="4.36328125" bestFit="1" customWidth="1"/>
    <col min="10" max="10" width="5.7265625" bestFit="1" customWidth="1"/>
    <col min="11" max="11" width="23.36328125" customWidth="1"/>
    <col min="12" max="12" width="30.26953125" customWidth="1"/>
    <col min="13" max="13" width="8.90625" customWidth="1"/>
    <col min="14" max="14" width="8.90625" bestFit="1" customWidth="1"/>
    <col min="15" max="15" width="2.6328125" customWidth="1"/>
    <col min="16" max="16" width="7.90625" bestFit="1" customWidth="1"/>
    <col min="17" max="17" width="8.90625" bestFit="1" customWidth="1"/>
    <col min="18" max="18" width="6" bestFit="1" customWidth="1"/>
    <col min="19" max="19" width="5.90625" customWidth="1"/>
    <col min="20" max="24" width="6" bestFit="1" customWidth="1"/>
    <col min="25" max="25" width="5.90625" customWidth="1"/>
    <col min="26" max="26" width="1.6328125" customWidth="1"/>
    <col min="27" max="27" width="5.90625" bestFit="1" customWidth="1"/>
    <col min="28" max="28" width="6" bestFit="1" customWidth="1"/>
    <col min="29" max="30" width="7.6328125" bestFit="1" customWidth="1"/>
    <col min="31" max="32" width="5.90625" bestFit="1" customWidth="1"/>
    <col min="33" max="34" width="6" bestFit="1" customWidth="1"/>
    <col min="35" max="35" width="9"/>
    <col min="36" max="36" width="6.453125" bestFit="1" customWidth="1"/>
    <col min="37" max="37" width="7" bestFit="1" customWidth="1"/>
    <col min="38" max="46" width="9" bestFit="1" customWidth="1"/>
  </cols>
  <sheetData>
    <row r="1" spans="1:46" x14ac:dyDescent="0.2">
      <c r="A1" t="s">
        <v>38</v>
      </c>
      <c r="B1" s="71" t="s">
        <v>39</v>
      </c>
      <c r="C1" s="71"/>
      <c r="D1" t="s">
        <v>33</v>
      </c>
      <c r="E1" t="s">
        <v>34</v>
      </c>
      <c r="F1" t="s">
        <v>40</v>
      </c>
      <c r="G1" s="71" t="s">
        <v>41</v>
      </c>
      <c r="H1" s="71"/>
      <c r="P1" t="s">
        <v>32</v>
      </c>
      <c r="R1" s="45" t="s">
        <v>55</v>
      </c>
      <c r="AA1" t="s">
        <v>56</v>
      </c>
      <c r="AJ1" t="s">
        <v>35</v>
      </c>
    </row>
    <row r="2" spans="1:46" x14ac:dyDescent="0.2">
      <c r="A2" s="42">
        <v>10</v>
      </c>
      <c r="B2" s="70" t="s">
        <v>301</v>
      </c>
      <c r="C2" s="70"/>
      <c r="D2" s="43"/>
      <c r="E2" s="42">
        <v>600</v>
      </c>
      <c r="F2" s="42" t="s">
        <v>268</v>
      </c>
      <c r="G2" s="72">
        <v>1</v>
      </c>
      <c r="H2" s="73"/>
      <c r="P2" s="20"/>
      <c r="Q2" s="20"/>
      <c r="R2" s="46">
        <v>0</v>
      </c>
      <c r="S2" s="20">
        <v>201</v>
      </c>
      <c r="T2" s="20">
        <v>401</v>
      </c>
      <c r="U2" s="20">
        <v>601</v>
      </c>
      <c r="V2" s="20">
        <v>1001</v>
      </c>
      <c r="W2" s="20">
        <v>1201</v>
      </c>
      <c r="X2" s="20">
        <v>1801</v>
      </c>
      <c r="Y2" s="20" t="s">
        <v>57</v>
      </c>
      <c r="Z2" s="20"/>
      <c r="AA2" s="20">
        <v>0</v>
      </c>
      <c r="AB2" s="20">
        <v>61</v>
      </c>
      <c r="AC2" s="20">
        <v>601</v>
      </c>
      <c r="AD2" s="20">
        <v>1201</v>
      </c>
      <c r="AE2" s="20">
        <v>1401</v>
      </c>
      <c r="AF2" s="20">
        <v>1801</v>
      </c>
      <c r="AG2" s="20"/>
      <c r="AJ2" s="20" t="s">
        <v>34</v>
      </c>
      <c r="AK2" s="20"/>
      <c r="AL2" s="20">
        <v>200</v>
      </c>
      <c r="AM2" s="20">
        <v>300</v>
      </c>
      <c r="AN2" s="20">
        <v>400</v>
      </c>
      <c r="AO2" s="20">
        <v>600</v>
      </c>
      <c r="AP2" s="20">
        <v>1000</v>
      </c>
      <c r="AQ2" s="20">
        <v>1200</v>
      </c>
      <c r="AR2" s="20">
        <v>1400</v>
      </c>
      <c r="AS2" s="20">
        <v>1800</v>
      </c>
      <c r="AT2" s="20">
        <v>2000</v>
      </c>
    </row>
    <row r="3" spans="1:46" x14ac:dyDescent="0.2">
      <c r="P3" s="20"/>
      <c r="Q3" s="20"/>
      <c r="R3" s="20">
        <v>200</v>
      </c>
      <c r="S3" s="20">
        <v>400</v>
      </c>
      <c r="T3" s="20">
        <v>600</v>
      </c>
      <c r="U3" s="20">
        <v>1000</v>
      </c>
      <c r="V3" s="20">
        <v>1200</v>
      </c>
      <c r="W3" s="20">
        <v>1800</v>
      </c>
      <c r="X3" s="20">
        <v>2000</v>
      </c>
      <c r="Y3" s="20"/>
      <c r="Z3" s="20"/>
      <c r="AA3" s="20">
        <v>60</v>
      </c>
      <c r="AB3" s="20">
        <v>600</v>
      </c>
      <c r="AC3" s="20">
        <v>1000</v>
      </c>
      <c r="AD3" s="20">
        <v>1400</v>
      </c>
      <c r="AE3" s="20">
        <v>1800</v>
      </c>
      <c r="AF3" s="20">
        <v>2000</v>
      </c>
      <c r="AG3" s="20"/>
      <c r="AJ3" s="20" t="s">
        <v>57</v>
      </c>
      <c r="AK3" s="20" t="s">
        <v>58</v>
      </c>
      <c r="AL3" s="20">
        <v>34</v>
      </c>
      <c r="AM3" s="20">
        <v>32</v>
      </c>
      <c r="AN3" s="20">
        <v>32</v>
      </c>
      <c r="AO3" s="20">
        <v>30</v>
      </c>
      <c r="AP3" s="20">
        <v>28</v>
      </c>
      <c r="AQ3" s="20">
        <v>26</v>
      </c>
      <c r="AR3" s="20">
        <v>25</v>
      </c>
      <c r="AS3" s="20">
        <v>25</v>
      </c>
      <c r="AT3" s="20">
        <v>23</v>
      </c>
    </row>
    <row r="4" spans="1:46" x14ac:dyDescent="0.2">
      <c r="A4" s="42" t="s">
        <v>3</v>
      </c>
      <c r="B4" s="42" t="s">
        <v>0</v>
      </c>
      <c r="C4" s="42" t="s">
        <v>4</v>
      </c>
      <c r="D4" s="42" t="s">
        <v>5</v>
      </c>
      <c r="E4" s="42" t="s">
        <v>6</v>
      </c>
      <c r="F4" s="42" t="s">
        <v>7</v>
      </c>
      <c r="G4" s="42" t="s">
        <v>27</v>
      </c>
      <c r="H4" s="42" t="s">
        <v>25</v>
      </c>
      <c r="I4" s="42" t="s">
        <v>28</v>
      </c>
      <c r="J4" s="42" t="s">
        <v>29</v>
      </c>
      <c r="K4" s="42" t="s">
        <v>30</v>
      </c>
      <c r="L4" s="42" t="s">
        <v>26</v>
      </c>
      <c r="M4" s="42" t="s">
        <v>59</v>
      </c>
      <c r="N4" s="42" t="s">
        <v>60</v>
      </c>
      <c r="P4" s="20" t="s">
        <v>61</v>
      </c>
      <c r="Q4" s="20" t="s">
        <v>62</v>
      </c>
      <c r="R4" s="20">
        <v>34</v>
      </c>
      <c r="S4" s="20">
        <v>32</v>
      </c>
      <c r="T4" s="20">
        <v>30</v>
      </c>
      <c r="U4" s="20">
        <v>28</v>
      </c>
      <c r="V4" s="20">
        <v>26</v>
      </c>
      <c r="W4" s="20">
        <v>25</v>
      </c>
      <c r="X4" s="20">
        <v>23</v>
      </c>
      <c r="Y4" s="20"/>
      <c r="Z4" s="20"/>
      <c r="AA4" s="20">
        <v>20</v>
      </c>
      <c r="AB4" s="20">
        <v>15</v>
      </c>
      <c r="AC4" s="20">
        <v>11.428000000000001</v>
      </c>
      <c r="AD4" s="20">
        <v>13.333</v>
      </c>
      <c r="AE4" s="20">
        <v>10</v>
      </c>
      <c r="AF4" s="20">
        <v>9</v>
      </c>
      <c r="AG4" s="20"/>
      <c r="AJ4" s="20" t="s">
        <v>55</v>
      </c>
      <c r="AK4" s="20" t="s">
        <v>37</v>
      </c>
      <c r="AL4" s="22">
        <f>AL$2/AL3/24</f>
        <v>0.24509803921568629</v>
      </c>
      <c r="AM4" s="22">
        <f>AL4+(AM$2-AL$2)/AM3/24</f>
        <v>0.37530637254901966</v>
      </c>
      <c r="AN4" s="22">
        <f t="shared" ref="AN4:AT4" si="0">AM4+(AN$2-AM$2)/AN3/24</f>
        <v>0.50551470588235303</v>
      </c>
      <c r="AO4" s="22">
        <f t="shared" si="0"/>
        <v>0.78329248366013082</v>
      </c>
      <c r="AP4" s="22">
        <f t="shared" si="0"/>
        <v>1.3785305788982261</v>
      </c>
      <c r="AQ4" s="22">
        <f t="shared" si="0"/>
        <v>1.6990433994110465</v>
      </c>
      <c r="AR4" s="22">
        <f t="shared" si="0"/>
        <v>2.03237673274438</v>
      </c>
      <c r="AS4" s="22">
        <f t="shared" si="0"/>
        <v>2.6990433994110465</v>
      </c>
      <c r="AT4" s="22">
        <f t="shared" si="0"/>
        <v>3.0613622399907565</v>
      </c>
    </row>
    <row r="5" spans="1:46" x14ac:dyDescent="0.2">
      <c r="A5" s="42">
        <v>1</v>
      </c>
      <c r="B5" s="64" t="s">
        <v>96</v>
      </c>
      <c r="C5" s="42">
        <v>0</v>
      </c>
      <c r="D5" s="44">
        <v>0</v>
      </c>
      <c r="E5" s="59">
        <v>0</v>
      </c>
      <c r="F5" s="64" t="s">
        <v>71</v>
      </c>
      <c r="G5" s="61" t="s">
        <v>72</v>
      </c>
      <c r="H5" s="61" t="s">
        <v>73</v>
      </c>
      <c r="I5" s="61"/>
      <c r="J5" s="58"/>
      <c r="K5" s="58"/>
      <c r="L5" s="58"/>
      <c r="M5" s="53">
        <f>G2</f>
        <v>1</v>
      </c>
      <c r="N5" s="41"/>
      <c r="P5" s="47">
        <f t="shared" ref="P5:P67" si="1">IF(E5&lt;&gt;"",ROUND(E5,0),"")</f>
        <v>0</v>
      </c>
      <c r="Q5" s="47"/>
      <c r="R5" s="48">
        <f t="shared" ref="R5:R67" si="2">IF(E5&lt;&gt;"",M$5+P5/34/24,"")</f>
        <v>1</v>
      </c>
      <c r="S5" s="48">
        <f t="shared" ref="S5:S67" si="3">IF(E5&lt;&gt;"",M$5+200/34/24+(P5-200)/32/24,"")</f>
        <v>0.98468137254901955</v>
      </c>
      <c r="T5" s="48">
        <f t="shared" ref="T5:T67" si="4">IF(E5&lt;&gt;"",M$5+200/34/24+200/32/24+(P5-400)/30/24,"")</f>
        <v>0.94995915032679745</v>
      </c>
      <c r="U5" s="48">
        <f t="shared" ref="U5:U67" si="5">IF(E5&lt;&gt;"",M$5+200/34/24+200/32/24+200/30/24+(P5-600)/28/24,"")</f>
        <v>0.89043534080298814</v>
      </c>
      <c r="V5" s="48">
        <f t="shared" ref="V5:V67" si="6">IF(E5&lt;&gt;"",M$5+200/34/24+200/32/24+200/30/24+400/28/24+(P5-1000)/26/24,"")</f>
        <v>0.77596647633412386</v>
      </c>
      <c r="W5" s="48">
        <f t="shared" ref="W5:W67" si="7">IF(E5&lt;&gt;"",M$5+200/34/24+200/32/24+200/30/24+400/28/24+200/26/24+(P5-1200)/25/24,"")</f>
        <v>0.69904339941104698</v>
      </c>
      <c r="X5" s="48">
        <f t="shared" ref="X5:X67" si="8">IF(E5&lt;&gt;"",M$5+200/34/24+200/32/24+200/30/24+400/28/24+200/26/24+600/25/24+(P5-1800)/23/24,"")</f>
        <v>0.43817383419365585</v>
      </c>
      <c r="Y5" s="48">
        <f t="shared" ref="Y5:Y67" si="9">IF(E5&lt;&gt;"",MAX(R5:X5)*24*60/24/60+1/120/24,"")</f>
        <v>1.0003472222222223</v>
      </c>
      <c r="Z5" s="48"/>
      <c r="AA5" s="48">
        <f>$M5+1/24</f>
        <v>1.0416666666666667</v>
      </c>
      <c r="AB5" s="48">
        <f t="shared" ref="AB5:AB67" si="10">IF(E5&lt;&gt;"",M$5+4/24+(P5-60)/15/24,"")</f>
        <v>1</v>
      </c>
      <c r="AC5" s="48">
        <f t="shared" ref="AC5:AC67" si="11">IF(E5&lt;&gt;"",M$5+600/15/24+(P5-600)/11.428/24,"")</f>
        <v>0.47905728619764387</v>
      </c>
      <c r="AD5" s="48">
        <f t="shared" ref="AD5:AD67" si="12">IF(E5&lt;&gt;"",M$5+600/15/24+400/11.428/24+200/13.333/24+(P5-1200)/13.333/24,"")</f>
        <v>0.9999947933595088</v>
      </c>
      <c r="AE5" s="48">
        <f t="shared" ref="AE5:AE67" si="13">IF(E5&lt;&gt;"",M$5+600/15/24+400/11.428/24+200/13.333/24+200/13.333/24+(P5-1400)/10/24,"")</f>
        <v>-0.45822916223938126</v>
      </c>
      <c r="AF5" s="48">
        <f t="shared" ref="AF5:AF67" si="14">IF(E5&lt;&gt;"",M$5+600/15/24+400/11.428/24+200/13.333/24+200/13.333/24+400/10/24+(P5-1800)/9/24,"")</f>
        <v>-1.2915624955727152</v>
      </c>
      <c r="AG5" s="48">
        <f>IF(E5&lt;&gt;"",IF(P5&lt;1000,MAX(AB5:AC5),MAX(AD5:AF5)),"")</f>
        <v>1</v>
      </c>
      <c r="AH5" s="48">
        <f t="shared" ref="AH5:AH67" si="15">IF(P5&lt;=60,AA5,AG5)</f>
        <v>1.0416666666666667</v>
      </c>
    </row>
    <row r="6" spans="1:46" x14ac:dyDescent="0.2">
      <c r="A6" s="42">
        <f>IF(E6&lt;&gt;"",A5+1,"")</f>
        <v>2</v>
      </c>
      <c r="B6" s="58"/>
      <c r="C6" s="42">
        <f>IF(E6&lt;&gt;"",E6-E5,"")</f>
        <v>3.2</v>
      </c>
      <c r="D6" s="44">
        <f t="shared" ref="D6:D14" si="16">IF(E6&lt;&gt;"",IF(B5="",D5+C6,C6),"")</f>
        <v>3.2</v>
      </c>
      <c r="E6" s="59">
        <v>3.2</v>
      </c>
      <c r="F6" s="58" t="s">
        <v>74</v>
      </c>
      <c r="G6" s="61" t="s">
        <v>76</v>
      </c>
      <c r="H6" s="61" t="s">
        <v>73</v>
      </c>
      <c r="I6" s="61" t="s">
        <v>77</v>
      </c>
      <c r="J6" s="58" t="s">
        <v>78</v>
      </c>
      <c r="K6" s="58" t="s">
        <v>79</v>
      </c>
      <c r="L6" s="58" t="s">
        <v>80</v>
      </c>
      <c r="M6" s="41"/>
      <c r="N6" s="41"/>
      <c r="P6" s="47">
        <f t="shared" si="1"/>
        <v>3</v>
      </c>
      <c r="Q6" s="47"/>
      <c r="R6" s="48">
        <f t="shared" si="2"/>
        <v>1.0036764705882353</v>
      </c>
      <c r="S6" s="48">
        <f t="shared" si="3"/>
        <v>0.98858762254901955</v>
      </c>
      <c r="T6" s="48">
        <f t="shared" si="4"/>
        <v>0.95412581699346422</v>
      </c>
      <c r="U6" s="48">
        <f t="shared" si="5"/>
        <v>0.89489962651727373</v>
      </c>
      <c r="V6" s="48">
        <f t="shared" si="6"/>
        <v>0.78077416864181592</v>
      </c>
      <c r="W6" s="48">
        <f t="shared" si="7"/>
        <v>0.70404339941104688</v>
      </c>
      <c r="X6" s="48">
        <f t="shared" si="8"/>
        <v>0.4436086168023512</v>
      </c>
      <c r="Y6" s="48">
        <f t="shared" si="9"/>
        <v>1.0040236928104576</v>
      </c>
      <c r="Z6" s="48"/>
      <c r="AA6" s="48">
        <f t="shared" ref="AA6:AA69" si="17">IF(E6&lt;&gt;"",(AA$5+P6/20/24)+1/120/24,"")</f>
        <v>1.0482638888888891</v>
      </c>
      <c r="AB6" s="48">
        <f t="shared" si="10"/>
        <v>1.0083333333333333</v>
      </c>
      <c r="AC6" s="48">
        <f t="shared" si="11"/>
        <v>0.48999533309998888</v>
      </c>
      <c r="AD6" s="48">
        <f t="shared" si="12"/>
        <v>1.0093700277403683</v>
      </c>
      <c r="AE6" s="48">
        <f t="shared" si="13"/>
        <v>-0.44572916223938108</v>
      </c>
      <c r="AF6" s="48">
        <f t="shared" si="14"/>
        <v>-1.2776736066838259</v>
      </c>
      <c r="AG6" s="49">
        <f t="shared" ref="AG6:AG69" si="18">IF(E6&lt;&gt;"",IF(P6&lt;1000,MAX(AB6:AC6),MAX(AD6:AF6))+1/120/24,"")</f>
        <v>1.0086805555555556</v>
      </c>
      <c r="AH6" s="48">
        <f t="shared" si="15"/>
        <v>1.0482638888888891</v>
      </c>
      <c r="AJ6" s="20" t="s">
        <v>63</v>
      </c>
      <c r="AK6" s="20" t="s">
        <v>58</v>
      </c>
      <c r="AL6" s="20">
        <v>15</v>
      </c>
      <c r="AM6" s="20">
        <v>15</v>
      </c>
      <c r="AN6" s="20">
        <v>15</v>
      </c>
      <c r="AO6" s="20">
        <v>15</v>
      </c>
      <c r="AP6" s="20">
        <v>11.428000000000001</v>
      </c>
      <c r="AQ6" s="20">
        <v>13.333</v>
      </c>
      <c r="AR6" s="20">
        <v>13.333</v>
      </c>
      <c r="AS6" s="20">
        <v>10</v>
      </c>
      <c r="AT6" s="20">
        <v>9</v>
      </c>
    </row>
    <row r="7" spans="1:46" x14ac:dyDescent="0.2">
      <c r="A7" s="42">
        <f t="shared" ref="A7:A71" si="19">IF(E7&lt;&gt;"",A6+1,"")</f>
        <v>3</v>
      </c>
      <c r="B7" s="58"/>
      <c r="C7" s="42">
        <f>IF(E7&lt;&gt;"",E7-E6,"")</f>
        <v>8.6000000000000014</v>
      </c>
      <c r="D7" s="44">
        <f t="shared" si="16"/>
        <v>11.8</v>
      </c>
      <c r="E7" s="59">
        <v>11.8</v>
      </c>
      <c r="F7" s="58" t="s">
        <v>81</v>
      </c>
      <c r="G7" s="61" t="s">
        <v>82</v>
      </c>
      <c r="H7" s="61" t="s">
        <v>73</v>
      </c>
      <c r="I7" s="61" t="s">
        <v>77</v>
      </c>
      <c r="J7" s="58" t="s">
        <v>83</v>
      </c>
      <c r="K7" s="58" t="s">
        <v>84</v>
      </c>
      <c r="L7" s="58" t="s">
        <v>85</v>
      </c>
      <c r="M7" s="41"/>
      <c r="N7" s="41"/>
      <c r="P7" s="47">
        <f t="shared" si="1"/>
        <v>12</v>
      </c>
      <c r="Q7" s="47"/>
      <c r="R7" s="48">
        <f t="shared" si="2"/>
        <v>1.0147058823529411</v>
      </c>
      <c r="S7" s="48">
        <f t="shared" si="3"/>
        <v>1.0003063725490196</v>
      </c>
      <c r="T7" s="48">
        <f t="shared" si="4"/>
        <v>0.96662581699346417</v>
      </c>
      <c r="U7" s="48">
        <f t="shared" si="5"/>
        <v>0.90829248366013093</v>
      </c>
      <c r="V7" s="48">
        <f t="shared" si="6"/>
        <v>0.79519724556489302</v>
      </c>
      <c r="W7" s="48">
        <f t="shared" si="7"/>
        <v>0.71904339941104678</v>
      </c>
      <c r="X7" s="48">
        <f t="shared" si="8"/>
        <v>0.45991296462843811</v>
      </c>
      <c r="Y7" s="48">
        <f t="shared" si="9"/>
        <v>1.0150531045751634</v>
      </c>
      <c r="Z7" s="48"/>
      <c r="AA7" s="48">
        <f t="shared" si="17"/>
        <v>1.0670138888888889</v>
      </c>
      <c r="AB7" s="48">
        <f t="shared" si="10"/>
        <v>1.0333333333333334</v>
      </c>
      <c r="AC7" s="48">
        <f t="shared" si="11"/>
        <v>0.52280947380702392</v>
      </c>
      <c r="AD7" s="48">
        <f t="shared" si="12"/>
        <v>1.0374957308829469</v>
      </c>
      <c r="AE7" s="48">
        <f t="shared" si="13"/>
        <v>-0.40822916223938233</v>
      </c>
      <c r="AF7" s="48">
        <f t="shared" si="14"/>
        <v>-1.2360069400171581</v>
      </c>
      <c r="AG7" s="49">
        <f t="shared" si="18"/>
        <v>1.0336805555555557</v>
      </c>
      <c r="AH7" s="48">
        <f t="shared" si="15"/>
        <v>1.0670138888888889</v>
      </c>
      <c r="AJ7" s="20" t="s">
        <v>56</v>
      </c>
      <c r="AK7" s="20" t="s">
        <v>37</v>
      </c>
      <c r="AL7" s="22">
        <f>AL$2/AL6/24</f>
        <v>0.55555555555555558</v>
      </c>
      <c r="AM7" s="22">
        <f t="shared" ref="AM7:AT7" si="20">AL7+(AM$2-AL$2)/AM6/24</f>
        <v>0.83333333333333337</v>
      </c>
      <c r="AN7" s="22">
        <f t="shared" si="20"/>
        <v>1.1111111111111112</v>
      </c>
      <c r="AO7" s="22">
        <f t="shared" si="20"/>
        <v>1.6666666666666667</v>
      </c>
      <c r="AP7" s="22">
        <f t="shared" si="20"/>
        <v>3.1250729203126824</v>
      </c>
      <c r="AQ7" s="22">
        <f t="shared" si="20"/>
        <v>3.7500885457033171</v>
      </c>
      <c r="AR7" s="22">
        <f t="shared" si="20"/>
        <v>4.3751041710939518</v>
      </c>
      <c r="AS7" s="22">
        <f t="shared" si="20"/>
        <v>6.0417708377606187</v>
      </c>
      <c r="AT7" s="22">
        <f t="shared" si="20"/>
        <v>6.9676967636865443</v>
      </c>
    </row>
    <row r="8" spans="1:46" x14ac:dyDescent="0.2">
      <c r="A8" s="42">
        <f t="shared" si="19"/>
        <v>4</v>
      </c>
      <c r="B8" s="58"/>
      <c r="C8" s="42">
        <f t="shared" ref="C8:C14" si="21">IF(E8&lt;&gt;"",E8-E7,"")</f>
        <v>0.19999999999999929</v>
      </c>
      <c r="D8" s="44">
        <f t="shared" si="16"/>
        <v>12</v>
      </c>
      <c r="E8" s="59">
        <v>12</v>
      </c>
      <c r="F8" s="58"/>
      <c r="G8" s="61" t="s">
        <v>86</v>
      </c>
      <c r="H8" s="61" t="s">
        <v>87</v>
      </c>
      <c r="I8" s="61" t="s">
        <v>77</v>
      </c>
      <c r="J8" s="58" t="s">
        <v>78</v>
      </c>
      <c r="K8" s="54"/>
      <c r="L8" s="54" t="s">
        <v>269</v>
      </c>
      <c r="M8" s="41"/>
      <c r="N8" s="41"/>
      <c r="P8" s="47">
        <f t="shared" si="1"/>
        <v>12</v>
      </c>
      <c r="Q8" s="47"/>
      <c r="R8" s="48">
        <f t="shared" si="2"/>
        <v>1.0147058823529411</v>
      </c>
      <c r="S8" s="48">
        <f t="shared" si="3"/>
        <v>1.0003063725490196</v>
      </c>
      <c r="T8" s="48">
        <f t="shared" si="4"/>
        <v>0.96662581699346417</v>
      </c>
      <c r="U8" s="48">
        <f t="shared" si="5"/>
        <v>0.90829248366013093</v>
      </c>
      <c r="V8" s="48">
        <f t="shared" si="6"/>
        <v>0.79519724556489302</v>
      </c>
      <c r="W8" s="48">
        <f t="shared" si="7"/>
        <v>0.71904339941104678</v>
      </c>
      <c r="X8" s="48">
        <f t="shared" si="8"/>
        <v>0.45991296462843811</v>
      </c>
      <c r="Y8" s="48">
        <f t="shared" si="9"/>
        <v>1.0150531045751634</v>
      </c>
      <c r="Z8" s="48"/>
      <c r="AA8" s="48">
        <f t="shared" si="17"/>
        <v>1.0670138888888889</v>
      </c>
      <c r="AB8" s="48">
        <f t="shared" si="10"/>
        <v>1.0333333333333334</v>
      </c>
      <c r="AC8" s="48">
        <f t="shared" si="11"/>
        <v>0.52280947380702392</v>
      </c>
      <c r="AD8" s="48">
        <f t="shared" si="12"/>
        <v>1.0374957308829469</v>
      </c>
      <c r="AE8" s="48">
        <f t="shared" si="13"/>
        <v>-0.40822916223938233</v>
      </c>
      <c r="AF8" s="48">
        <f t="shared" si="14"/>
        <v>-1.2360069400171581</v>
      </c>
      <c r="AG8" s="49">
        <f t="shared" si="18"/>
        <v>1.0336805555555557</v>
      </c>
      <c r="AH8" s="48">
        <f t="shared" si="15"/>
        <v>1.0670138888888889</v>
      </c>
      <c r="AJ8" s="20"/>
      <c r="AK8" s="20" t="s">
        <v>36</v>
      </c>
      <c r="AL8" s="22">
        <v>0.5625</v>
      </c>
      <c r="AM8" s="22">
        <v>0.83333333333333337</v>
      </c>
      <c r="AN8" s="22">
        <v>1.125</v>
      </c>
      <c r="AO8" s="22">
        <v>1.6666666666666667</v>
      </c>
      <c r="AP8" s="22">
        <v>3.125</v>
      </c>
      <c r="AQ8" s="22">
        <v>3.75</v>
      </c>
      <c r="AR8" s="22">
        <v>4.375</v>
      </c>
      <c r="AS8" s="22">
        <v>6.041666666666667</v>
      </c>
      <c r="AT8" s="22">
        <v>6.958333333333333</v>
      </c>
    </row>
    <row r="9" spans="1:46" x14ac:dyDescent="0.2">
      <c r="A9" s="42">
        <f t="shared" si="19"/>
        <v>5</v>
      </c>
      <c r="B9" s="58"/>
      <c r="C9" s="42">
        <f t="shared" si="21"/>
        <v>1.0999999999999996</v>
      </c>
      <c r="D9" s="44">
        <f t="shared" si="16"/>
        <v>13.1</v>
      </c>
      <c r="E9" s="59">
        <v>13.1</v>
      </c>
      <c r="F9" s="58"/>
      <c r="G9" s="61" t="s">
        <v>86</v>
      </c>
      <c r="H9" s="61" t="s">
        <v>87</v>
      </c>
      <c r="I9" s="61"/>
      <c r="J9" s="58" t="s">
        <v>91</v>
      </c>
      <c r="K9" s="58" t="s">
        <v>89</v>
      </c>
      <c r="L9" s="58" t="s">
        <v>90</v>
      </c>
      <c r="M9" s="41"/>
      <c r="N9" s="41"/>
      <c r="P9" s="47">
        <f t="shared" si="1"/>
        <v>13</v>
      </c>
      <c r="Q9" s="47"/>
      <c r="R9" s="48">
        <f t="shared" si="2"/>
        <v>1.0159313725490196</v>
      </c>
      <c r="S9" s="48">
        <f t="shared" si="3"/>
        <v>1.001608455882353</v>
      </c>
      <c r="T9" s="48">
        <f t="shared" si="4"/>
        <v>0.96801470588235305</v>
      </c>
      <c r="U9" s="48">
        <f t="shared" si="5"/>
        <v>0.90978057889822617</v>
      </c>
      <c r="V9" s="48">
        <f t="shared" si="6"/>
        <v>0.79679980966745712</v>
      </c>
      <c r="W9" s="48">
        <f t="shared" si="7"/>
        <v>0.72071006607771371</v>
      </c>
      <c r="X9" s="48">
        <f t="shared" si="8"/>
        <v>0.46172455883133656</v>
      </c>
      <c r="Y9" s="48">
        <f t="shared" si="9"/>
        <v>1.016278594771242</v>
      </c>
      <c r="Z9" s="48"/>
      <c r="AA9" s="48">
        <f t="shared" si="17"/>
        <v>1.0690972222222224</v>
      </c>
      <c r="AB9" s="48">
        <f t="shared" si="10"/>
        <v>1.0361111111111112</v>
      </c>
      <c r="AC9" s="48">
        <f t="shared" si="11"/>
        <v>0.52645548944113907</v>
      </c>
      <c r="AD9" s="48">
        <f t="shared" si="12"/>
        <v>1.0406208090098996</v>
      </c>
      <c r="AE9" s="48">
        <f t="shared" si="13"/>
        <v>-0.40406249557271412</v>
      </c>
      <c r="AF9" s="48">
        <f t="shared" si="14"/>
        <v>-1.2313773103875283</v>
      </c>
      <c r="AG9" s="49">
        <f t="shared" si="18"/>
        <v>1.0364583333333335</v>
      </c>
      <c r="AH9" s="48">
        <f t="shared" si="15"/>
        <v>1.0690972222222224</v>
      </c>
    </row>
    <row r="10" spans="1:46" x14ac:dyDescent="0.2">
      <c r="A10" s="42">
        <f t="shared" si="19"/>
        <v>6</v>
      </c>
      <c r="B10" s="58"/>
      <c r="C10" s="42">
        <f t="shared" si="21"/>
        <v>2.2000000000000011</v>
      </c>
      <c r="D10" s="44">
        <f t="shared" si="16"/>
        <v>15.3</v>
      </c>
      <c r="E10" s="59">
        <v>15.3</v>
      </c>
      <c r="F10" s="58"/>
      <c r="G10" s="61" t="s">
        <v>82</v>
      </c>
      <c r="H10" s="61" t="s">
        <v>73</v>
      </c>
      <c r="I10" s="61"/>
      <c r="J10" s="58" t="s">
        <v>91</v>
      </c>
      <c r="K10" s="54" t="s">
        <v>88</v>
      </c>
      <c r="L10" s="58" t="s">
        <v>92</v>
      </c>
      <c r="M10" s="41"/>
      <c r="N10" s="41"/>
      <c r="P10" s="47">
        <f t="shared" si="1"/>
        <v>15</v>
      </c>
      <c r="Q10" s="47"/>
      <c r="R10" s="48">
        <f t="shared" si="2"/>
        <v>1.0183823529411764</v>
      </c>
      <c r="S10" s="48">
        <f t="shared" si="3"/>
        <v>1.0042126225490196</v>
      </c>
      <c r="T10" s="48">
        <f t="shared" si="4"/>
        <v>0.97079248366013082</v>
      </c>
      <c r="U10" s="48">
        <f t="shared" si="5"/>
        <v>0.91275676937441663</v>
      </c>
      <c r="V10" s="48">
        <f t="shared" si="6"/>
        <v>0.80000493787258509</v>
      </c>
      <c r="W10" s="48">
        <f t="shared" si="7"/>
        <v>0.72404339941104712</v>
      </c>
      <c r="X10" s="48">
        <f t="shared" si="8"/>
        <v>0.46534774723713435</v>
      </c>
      <c r="Y10" s="48">
        <f t="shared" si="9"/>
        <v>1.0187295751633987</v>
      </c>
      <c r="Z10" s="48"/>
      <c r="AA10" s="48">
        <f t="shared" si="17"/>
        <v>1.073263888888889</v>
      </c>
      <c r="AB10" s="48">
        <f t="shared" si="10"/>
        <v>1.0416666666666667</v>
      </c>
      <c r="AC10" s="48">
        <f t="shared" si="11"/>
        <v>0.53374752070936937</v>
      </c>
      <c r="AD10" s="48">
        <f t="shared" si="12"/>
        <v>1.0468709652638064</v>
      </c>
      <c r="AE10" s="48">
        <f t="shared" si="13"/>
        <v>-0.39572916223938126</v>
      </c>
      <c r="AF10" s="48">
        <f t="shared" si="14"/>
        <v>-1.2221180511282705</v>
      </c>
      <c r="AG10" s="49">
        <f t="shared" si="18"/>
        <v>1.042013888888889</v>
      </c>
      <c r="AH10" s="48">
        <f t="shared" si="15"/>
        <v>1.073263888888889</v>
      </c>
      <c r="AJ10" s="50">
        <f>E2</f>
        <v>600</v>
      </c>
      <c r="AK10" s="51" t="s">
        <v>64</v>
      </c>
      <c r="AL10" s="52">
        <f ca="1">OFFSET($AK$2,2,MATCH($E$2,$AL$2:$AT$2,0))+1/120/24</f>
        <v>0.7836397058823531</v>
      </c>
    </row>
    <row r="11" spans="1:46" x14ac:dyDescent="0.2">
      <c r="A11" s="42">
        <f t="shared" si="19"/>
        <v>7</v>
      </c>
      <c r="B11" s="58"/>
      <c r="C11" s="42">
        <f t="shared" si="21"/>
        <v>8.6999999999999993</v>
      </c>
      <c r="D11" s="44">
        <f t="shared" si="16"/>
        <v>24</v>
      </c>
      <c r="E11" s="59">
        <v>24</v>
      </c>
      <c r="F11" s="58"/>
      <c r="G11" s="61" t="s">
        <v>93</v>
      </c>
      <c r="H11" s="61" t="s">
        <v>87</v>
      </c>
      <c r="I11" s="61"/>
      <c r="J11" s="58" t="s">
        <v>91</v>
      </c>
      <c r="K11" s="54" t="s">
        <v>278</v>
      </c>
      <c r="L11" s="58" t="s">
        <v>94</v>
      </c>
      <c r="M11" s="41"/>
      <c r="N11" s="41"/>
      <c r="P11" s="47">
        <f t="shared" si="1"/>
        <v>24</v>
      </c>
      <c r="Q11" s="47"/>
      <c r="R11" s="48">
        <f t="shared" si="2"/>
        <v>1.0294117647058822</v>
      </c>
      <c r="S11" s="48">
        <f t="shared" si="3"/>
        <v>1.0159313725490196</v>
      </c>
      <c r="T11" s="48">
        <f t="shared" si="4"/>
        <v>0.98329248366013078</v>
      </c>
      <c r="U11" s="48">
        <f t="shared" si="5"/>
        <v>0.92614962651727373</v>
      </c>
      <c r="V11" s="48">
        <f t="shared" si="6"/>
        <v>0.81442801479566218</v>
      </c>
      <c r="W11" s="48">
        <f t="shared" si="7"/>
        <v>0.73904339941104702</v>
      </c>
      <c r="X11" s="48">
        <f t="shared" si="8"/>
        <v>0.48165209506322082</v>
      </c>
      <c r="Y11" s="48">
        <f t="shared" si="9"/>
        <v>1.0297589869281045</v>
      </c>
      <c r="Z11" s="48"/>
      <c r="AA11" s="48">
        <f t="shared" si="17"/>
        <v>1.0920138888888891</v>
      </c>
      <c r="AB11" s="48">
        <f t="shared" si="10"/>
        <v>1.0666666666666667</v>
      </c>
      <c r="AC11" s="48">
        <f t="shared" si="11"/>
        <v>0.56656166141640485</v>
      </c>
      <c r="AD11" s="48">
        <f t="shared" si="12"/>
        <v>1.074996668406385</v>
      </c>
      <c r="AE11" s="48">
        <f t="shared" si="13"/>
        <v>-0.35822916223938162</v>
      </c>
      <c r="AF11" s="48">
        <f t="shared" si="14"/>
        <v>-1.1804513844616045</v>
      </c>
      <c r="AG11" s="49">
        <f t="shared" si="18"/>
        <v>1.0670138888888889</v>
      </c>
      <c r="AH11" s="48">
        <f t="shared" si="15"/>
        <v>1.0920138888888891</v>
      </c>
      <c r="AL11" s="52">
        <f ca="1">OFFSET($AK$2,6,MATCH($E$2,$AL$2:$AT$2,0))</f>
        <v>1.6666666666666667</v>
      </c>
    </row>
    <row r="12" spans="1:46" x14ac:dyDescent="0.2">
      <c r="A12" s="42">
        <f t="shared" si="19"/>
        <v>8</v>
      </c>
      <c r="B12" s="64" t="s">
        <v>95</v>
      </c>
      <c r="C12" s="42">
        <f t="shared" si="21"/>
        <v>11</v>
      </c>
      <c r="D12" s="44">
        <f t="shared" si="16"/>
        <v>35</v>
      </c>
      <c r="E12" s="59">
        <v>35</v>
      </c>
      <c r="F12" s="64" t="s">
        <v>97</v>
      </c>
      <c r="G12" s="61" t="s">
        <v>93</v>
      </c>
      <c r="H12" s="61" t="s">
        <v>73</v>
      </c>
      <c r="I12" s="61"/>
      <c r="J12" s="54"/>
      <c r="K12" s="58"/>
      <c r="L12" s="58"/>
      <c r="M12" s="41"/>
      <c r="N12" s="41"/>
      <c r="P12" s="47">
        <f t="shared" si="1"/>
        <v>35</v>
      </c>
      <c r="Q12" s="47"/>
      <c r="R12" s="48">
        <f t="shared" si="2"/>
        <v>1.0428921568627452</v>
      </c>
      <c r="S12" s="48">
        <f t="shared" si="3"/>
        <v>1.0302542892156863</v>
      </c>
      <c r="T12" s="48">
        <f t="shared" si="4"/>
        <v>0.99857026143790861</v>
      </c>
      <c r="U12" s="48">
        <f t="shared" si="5"/>
        <v>0.94251867413632151</v>
      </c>
      <c r="V12" s="48">
        <f t="shared" si="6"/>
        <v>0.83205621992386747</v>
      </c>
      <c r="W12" s="48">
        <f t="shared" si="7"/>
        <v>0.75737673274438033</v>
      </c>
      <c r="X12" s="48">
        <f t="shared" si="8"/>
        <v>0.50157963129510508</v>
      </c>
      <c r="Y12" s="48">
        <f t="shared" si="9"/>
        <v>1.0432393790849677</v>
      </c>
      <c r="Z12" s="48"/>
      <c r="AA12" s="48">
        <f t="shared" si="17"/>
        <v>1.1149305555555558</v>
      </c>
      <c r="AB12" s="48">
        <f t="shared" si="10"/>
        <v>1.0972222222222223</v>
      </c>
      <c r="AC12" s="48">
        <f t="shared" si="11"/>
        <v>0.60666783339166974</v>
      </c>
      <c r="AD12" s="48">
        <f t="shared" si="12"/>
        <v>1.1093725278028699</v>
      </c>
      <c r="AE12" s="48">
        <f t="shared" si="13"/>
        <v>-0.31239582890604822</v>
      </c>
      <c r="AF12" s="48">
        <f t="shared" si="14"/>
        <v>-1.1295254585356771</v>
      </c>
      <c r="AG12" s="49">
        <f t="shared" si="18"/>
        <v>1.0975694444444446</v>
      </c>
      <c r="AH12" s="48">
        <f t="shared" si="15"/>
        <v>1.1149305555555558</v>
      </c>
    </row>
    <row r="13" spans="1:46" x14ac:dyDescent="0.2">
      <c r="A13" s="42">
        <f t="shared" si="19"/>
        <v>9</v>
      </c>
      <c r="B13" s="58"/>
      <c r="C13" s="42">
        <f t="shared" si="21"/>
        <v>3.7999999999999972</v>
      </c>
      <c r="D13" s="44">
        <f t="shared" si="16"/>
        <v>3.7999999999999972</v>
      </c>
      <c r="E13" s="59">
        <v>38.799999999999997</v>
      </c>
      <c r="F13" s="58"/>
      <c r="G13" s="61" t="s">
        <v>82</v>
      </c>
      <c r="H13" s="61" t="s">
        <v>87</v>
      </c>
      <c r="I13" s="61"/>
      <c r="J13" s="58"/>
      <c r="K13" s="58" t="s">
        <v>98</v>
      </c>
      <c r="L13" s="58"/>
      <c r="M13" s="41"/>
      <c r="N13" s="41"/>
      <c r="P13" s="47">
        <f t="shared" si="1"/>
        <v>39</v>
      </c>
      <c r="Q13" s="47"/>
      <c r="R13" s="48">
        <f t="shared" si="2"/>
        <v>1.0477941176470589</v>
      </c>
      <c r="S13" s="48">
        <f t="shared" si="3"/>
        <v>1.0354626225490196</v>
      </c>
      <c r="T13" s="48">
        <f t="shared" si="4"/>
        <v>1.0041258169934641</v>
      </c>
      <c r="U13" s="48">
        <f t="shared" si="5"/>
        <v>0.94847105508870244</v>
      </c>
      <c r="V13" s="48">
        <f t="shared" si="6"/>
        <v>0.83846647633412386</v>
      </c>
      <c r="W13" s="48">
        <f t="shared" si="7"/>
        <v>0.76404339941104715</v>
      </c>
      <c r="X13" s="48">
        <f t="shared" si="8"/>
        <v>0.50882600810669931</v>
      </c>
      <c r="Y13" s="48">
        <f t="shared" si="9"/>
        <v>1.0481413398692812</v>
      </c>
      <c r="Z13" s="48"/>
      <c r="AA13" s="48">
        <f t="shared" si="17"/>
        <v>1.1232638888888891</v>
      </c>
      <c r="AB13" s="48">
        <f t="shared" si="10"/>
        <v>1.1083333333333334</v>
      </c>
      <c r="AC13" s="48">
        <f t="shared" si="11"/>
        <v>0.62125189592813035</v>
      </c>
      <c r="AD13" s="48">
        <f t="shared" si="12"/>
        <v>1.1218728403106826</v>
      </c>
      <c r="AE13" s="48">
        <f t="shared" si="13"/>
        <v>-0.29572916223938162</v>
      </c>
      <c r="AF13" s="48">
        <f t="shared" si="14"/>
        <v>-1.1110069400171581</v>
      </c>
      <c r="AG13" s="49">
        <f t="shared" si="18"/>
        <v>1.1086805555555557</v>
      </c>
      <c r="AH13" s="48">
        <f t="shared" si="15"/>
        <v>1.1232638888888891</v>
      </c>
    </row>
    <row r="14" spans="1:46" x14ac:dyDescent="0.2">
      <c r="A14" s="42">
        <f t="shared" si="19"/>
        <v>10</v>
      </c>
      <c r="B14" s="58"/>
      <c r="C14" s="42">
        <f t="shared" si="21"/>
        <v>1.7000000000000028</v>
      </c>
      <c r="D14" s="44">
        <f t="shared" si="16"/>
        <v>5.5</v>
      </c>
      <c r="E14" s="59">
        <v>40.5</v>
      </c>
      <c r="F14" s="58" t="s">
        <v>99</v>
      </c>
      <c r="G14" s="61" t="s">
        <v>75</v>
      </c>
      <c r="H14" s="61" t="s">
        <v>73</v>
      </c>
      <c r="I14" s="61" t="s">
        <v>77</v>
      </c>
      <c r="J14" s="58" t="s">
        <v>100</v>
      </c>
      <c r="K14" s="54" t="s">
        <v>279</v>
      </c>
      <c r="L14" s="58"/>
      <c r="M14" s="41"/>
      <c r="N14" s="41"/>
      <c r="P14" s="47">
        <f t="shared" si="1"/>
        <v>41</v>
      </c>
      <c r="Q14" s="47"/>
      <c r="R14" s="48">
        <f t="shared" si="2"/>
        <v>1.0502450980392157</v>
      </c>
      <c r="S14" s="48">
        <f t="shared" si="3"/>
        <v>1.0380667892156863</v>
      </c>
      <c r="T14" s="48">
        <f t="shared" si="4"/>
        <v>1.0069035947712419</v>
      </c>
      <c r="U14" s="48">
        <f t="shared" si="5"/>
        <v>0.9514472455648928</v>
      </c>
      <c r="V14" s="48">
        <f t="shared" si="6"/>
        <v>0.84167160453925183</v>
      </c>
      <c r="W14" s="48">
        <f t="shared" si="7"/>
        <v>0.76737673274438034</v>
      </c>
      <c r="X14" s="48">
        <f t="shared" si="8"/>
        <v>0.51244919651249621</v>
      </c>
      <c r="Y14" s="48">
        <f t="shared" si="9"/>
        <v>1.050592320261438</v>
      </c>
      <c r="Z14" s="48"/>
      <c r="AA14" s="48">
        <f t="shared" si="17"/>
        <v>1.1274305555555557</v>
      </c>
      <c r="AB14" s="48">
        <f t="shared" si="10"/>
        <v>1.1138888888888889</v>
      </c>
      <c r="AC14" s="48">
        <f t="shared" si="11"/>
        <v>0.62854392719636021</v>
      </c>
      <c r="AD14" s="48">
        <f t="shared" si="12"/>
        <v>1.1281229965645885</v>
      </c>
      <c r="AE14" s="48">
        <f t="shared" si="13"/>
        <v>-0.28739582890604876</v>
      </c>
      <c r="AF14" s="48">
        <f t="shared" si="14"/>
        <v>-1.1017476807579003</v>
      </c>
      <c r="AG14" s="49">
        <f t="shared" si="18"/>
        <v>1.1142361111111112</v>
      </c>
      <c r="AH14" s="48">
        <f t="shared" si="15"/>
        <v>1.1274305555555557</v>
      </c>
    </row>
    <row r="15" spans="1:46" x14ac:dyDescent="0.2">
      <c r="A15" s="42">
        <f t="shared" si="19"/>
        <v>11</v>
      </c>
      <c r="B15" s="58"/>
      <c r="C15" s="42">
        <f t="shared" ref="C15:C70" si="22">IF(E15&lt;&gt;"",E15-E14,"")</f>
        <v>2.3999999999999986</v>
      </c>
      <c r="D15" s="44">
        <f t="shared" ref="D15:D70" si="23">IF(E15&lt;&gt;"",IF(B14="",D14+C15,C15),"")</f>
        <v>7.8999999999999986</v>
      </c>
      <c r="E15" s="59">
        <v>42.9</v>
      </c>
      <c r="F15" s="58"/>
      <c r="G15" s="61" t="s">
        <v>93</v>
      </c>
      <c r="H15" s="61" t="s">
        <v>87</v>
      </c>
      <c r="I15" s="61"/>
      <c r="J15" s="58" t="s">
        <v>100</v>
      </c>
      <c r="K15" s="58"/>
      <c r="L15" s="58" t="s">
        <v>270</v>
      </c>
      <c r="M15" s="41"/>
      <c r="N15" s="41"/>
      <c r="P15" s="47">
        <f t="shared" si="1"/>
        <v>43</v>
      </c>
      <c r="Q15" s="47"/>
      <c r="R15" s="48">
        <f t="shared" si="2"/>
        <v>1.0526960784313726</v>
      </c>
      <c r="S15" s="48">
        <f t="shared" si="3"/>
        <v>1.040670955882353</v>
      </c>
      <c r="T15" s="48">
        <f t="shared" si="4"/>
        <v>1.0096813725490197</v>
      </c>
      <c r="U15" s="48">
        <f t="shared" si="5"/>
        <v>0.95442343604108337</v>
      </c>
      <c r="V15" s="48">
        <f t="shared" si="6"/>
        <v>0.84487673274438024</v>
      </c>
      <c r="W15" s="48">
        <f t="shared" si="7"/>
        <v>0.77071006607771353</v>
      </c>
      <c r="X15" s="48">
        <f t="shared" si="8"/>
        <v>0.5160723849182931</v>
      </c>
      <c r="Y15" s="48">
        <f t="shared" si="9"/>
        <v>1.0530433006535949</v>
      </c>
      <c r="Z15" s="48"/>
      <c r="AA15" s="48">
        <f t="shared" si="17"/>
        <v>1.1315972222222224</v>
      </c>
      <c r="AB15" s="48">
        <f t="shared" si="10"/>
        <v>1.1194444444444445</v>
      </c>
      <c r="AC15" s="48">
        <f t="shared" si="11"/>
        <v>0.63583595846459007</v>
      </c>
      <c r="AD15" s="48">
        <f t="shared" si="12"/>
        <v>1.1343731528184953</v>
      </c>
      <c r="AE15" s="48">
        <f t="shared" si="13"/>
        <v>-0.27906249557271412</v>
      </c>
      <c r="AF15" s="48">
        <f t="shared" si="14"/>
        <v>-1.0924884214986408</v>
      </c>
      <c r="AG15" s="49">
        <f t="shared" si="18"/>
        <v>1.1197916666666667</v>
      </c>
      <c r="AH15" s="48">
        <f t="shared" si="15"/>
        <v>1.1315972222222224</v>
      </c>
    </row>
    <row r="16" spans="1:46" x14ac:dyDescent="0.2">
      <c r="A16" s="42">
        <f t="shared" si="19"/>
        <v>12</v>
      </c>
      <c r="B16" s="58"/>
      <c r="C16" s="42">
        <f t="shared" si="22"/>
        <v>9.6000000000000014</v>
      </c>
      <c r="D16" s="44">
        <f t="shared" si="23"/>
        <v>17.5</v>
      </c>
      <c r="E16" s="59">
        <v>52.5</v>
      </c>
      <c r="F16" s="58" t="s">
        <v>101</v>
      </c>
      <c r="G16" s="61" t="s">
        <v>82</v>
      </c>
      <c r="H16" s="61" t="s">
        <v>87</v>
      </c>
      <c r="I16" s="61" t="s">
        <v>77</v>
      </c>
      <c r="J16" s="58" t="s">
        <v>100</v>
      </c>
      <c r="K16" s="58" t="s">
        <v>102</v>
      </c>
      <c r="L16" s="58"/>
      <c r="M16" s="41"/>
      <c r="N16" s="41"/>
      <c r="P16" s="47">
        <f t="shared" si="1"/>
        <v>53</v>
      </c>
      <c r="Q16" s="47"/>
      <c r="R16" s="48">
        <f t="shared" si="2"/>
        <v>1.0649509803921569</v>
      </c>
      <c r="S16" s="48">
        <f t="shared" si="3"/>
        <v>1.0536917892156863</v>
      </c>
      <c r="T16" s="48">
        <f t="shared" si="4"/>
        <v>1.0235702614379085</v>
      </c>
      <c r="U16" s="48">
        <f t="shared" si="5"/>
        <v>0.9693043884220357</v>
      </c>
      <c r="V16" s="48">
        <f t="shared" si="6"/>
        <v>0.86090237377002121</v>
      </c>
      <c r="W16" s="48">
        <f t="shared" si="7"/>
        <v>0.78737673274438014</v>
      </c>
      <c r="X16" s="48">
        <f t="shared" si="8"/>
        <v>0.53418832694727891</v>
      </c>
      <c r="Y16" s="48">
        <f t="shared" si="9"/>
        <v>1.0652982026143791</v>
      </c>
      <c r="Z16" s="48"/>
      <c r="AA16" s="48">
        <f t="shared" si="17"/>
        <v>1.1524305555555556</v>
      </c>
      <c r="AB16" s="48">
        <f t="shared" si="10"/>
        <v>1.1472222222222224</v>
      </c>
      <c r="AC16" s="48">
        <f t="shared" si="11"/>
        <v>0.67229611480574092</v>
      </c>
      <c r="AD16" s="48">
        <f t="shared" si="12"/>
        <v>1.1656239340880266</v>
      </c>
      <c r="AE16" s="48">
        <f t="shared" si="13"/>
        <v>-0.23739582890604805</v>
      </c>
      <c r="AF16" s="48">
        <f t="shared" si="14"/>
        <v>-1.0461921252023449</v>
      </c>
      <c r="AG16" s="49">
        <f t="shared" si="18"/>
        <v>1.1475694444444446</v>
      </c>
      <c r="AH16" s="48">
        <f t="shared" si="15"/>
        <v>1.1524305555555556</v>
      </c>
    </row>
    <row r="17" spans="1:34" x14ac:dyDescent="0.2">
      <c r="A17" s="42">
        <f t="shared" si="19"/>
        <v>13</v>
      </c>
      <c r="B17" s="64" t="s">
        <v>103</v>
      </c>
      <c r="C17" s="42">
        <f t="shared" si="22"/>
        <v>17.200000000000003</v>
      </c>
      <c r="D17" s="44">
        <f t="shared" si="23"/>
        <v>34.700000000000003</v>
      </c>
      <c r="E17" s="59">
        <v>69.7</v>
      </c>
      <c r="F17" s="64" t="s">
        <v>104</v>
      </c>
      <c r="G17" s="61" t="s">
        <v>105</v>
      </c>
      <c r="H17" s="61" t="s">
        <v>106</v>
      </c>
      <c r="I17" s="61"/>
      <c r="J17" s="58" t="s">
        <v>100</v>
      </c>
      <c r="K17" s="58"/>
      <c r="L17" s="58"/>
      <c r="M17" s="41"/>
      <c r="N17" s="41"/>
      <c r="P17" s="47">
        <f t="shared" si="1"/>
        <v>70</v>
      </c>
      <c r="Q17" s="47"/>
      <c r="R17" s="48">
        <f t="shared" si="2"/>
        <v>1.0857843137254901</v>
      </c>
      <c r="S17" s="48">
        <f t="shared" si="3"/>
        <v>1.075827205882353</v>
      </c>
      <c r="T17" s="48">
        <f t="shared" si="4"/>
        <v>1.0471813725490198</v>
      </c>
      <c r="U17" s="48">
        <f t="shared" si="5"/>
        <v>0.99460200746965477</v>
      </c>
      <c r="V17" s="48">
        <f t="shared" si="6"/>
        <v>0.88814596351361108</v>
      </c>
      <c r="W17" s="48">
        <f t="shared" si="7"/>
        <v>0.81571006607771346</v>
      </c>
      <c r="X17" s="48">
        <f t="shared" si="8"/>
        <v>0.5649854283965543</v>
      </c>
      <c r="Y17" s="48">
        <f t="shared" si="9"/>
        <v>1.0861315359477124</v>
      </c>
      <c r="Z17" s="48"/>
      <c r="AA17" s="48">
        <f t="shared" si="17"/>
        <v>1.1878472222222223</v>
      </c>
      <c r="AB17" s="48">
        <f t="shared" si="10"/>
        <v>1.1944444444444444</v>
      </c>
      <c r="AC17" s="48">
        <f t="shared" si="11"/>
        <v>0.73427838058569628</v>
      </c>
      <c r="AD17" s="48">
        <f t="shared" si="12"/>
        <v>1.2187502622462305</v>
      </c>
      <c r="AE17" s="48">
        <f t="shared" si="13"/>
        <v>-0.16656249557271519</v>
      </c>
      <c r="AF17" s="48">
        <f t="shared" si="14"/>
        <v>-0.96748842149864078</v>
      </c>
      <c r="AG17" s="49">
        <f t="shared" si="18"/>
        <v>1.1947916666666667</v>
      </c>
      <c r="AH17" s="48">
        <f t="shared" si="15"/>
        <v>1.1947916666666667</v>
      </c>
    </row>
    <row r="18" spans="1:34" x14ac:dyDescent="0.2">
      <c r="A18" s="42">
        <f t="shared" si="19"/>
        <v>14</v>
      </c>
      <c r="B18" s="58"/>
      <c r="C18" s="42">
        <f t="shared" si="22"/>
        <v>25.099999999999994</v>
      </c>
      <c r="D18" s="44">
        <f t="shared" si="23"/>
        <v>25.099999999999994</v>
      </c>
      <c r="E18" s="59">
        <v>94.8</v>
      </c>
      <c r="F18" s="58" t="s">
        <v>107</v>
      </c>
      <c r="G18" s="61" t="s">
        <v>108</v>
      </c>
      <c r="H18" s="61" t="s">
        <v>73</v>
      </c>
      <c r="I18" s="61" t="s">
        <v>77</v>
      </c>
      <c r="J18" s="58" t="s">
        <v>109</v>
      </c>
      <c r="K18" s="58" t="s">
        <v>110</v>
      </c>
      <c r="L18" s="58"/>
      <c r="M18" s="41"/>
      <c r="N18" s="41"/>
      <c r="P18" s="47">
        <f t="shared" si="1"/>
        <v>95</v>
      </c>
      <c r="Q18" s="47"/>
      <c r="R18" s="48">
        <f t="shared" si="2"/>
        <v>1.116421568627451</v>
      </c>
      <c r="S18" s="48">
        <f t="shared" si="3"/>
        <v>1.1083792892156863</v>
      </c>
      <c r="T18" s="48">
        <f t="shared" si="4"/>
        <v>1.0819035947712419</v>
      </c>
      <c r="U18" s="48">
        <f t="shared" si="5"/>
        <v>1.0318043884220356</v>
      </c>
      <c r="V18" s="48">
        <f t="shared" si="6"/>
        <v>0.9282100660777135</v>
      </c>
      <c r="W18" s="48">
        <f t="shared" si="7"/>
        <v>0.8573767327443802</v>
      </c>
      <c r="X18" s="48">
        <f t="shared" si="8"/>
        <v>0.61027528346901772</v>
      </c>
      <c r="Y18" s="48">
        <f t="shared" si="9"/>
        <v>1.1167687908496733</v>
      </c>
      <c r="Z18" s="48"/>
      <c r="AA18" s="48">
        <f t="shared" si="17"/>
        <v>1.2399305555555558</v>
      </c>
      <c r="AB18" s="48">
        <f t="shared" si="10"/>
        <v>1.2638888888888891</v>
      </c>
      <c r="AC18" s="48">
        <f t="shared" si="11"/>
        <v>0.82542877143857241</v>
      </c>
      <c r="AD18" s="48">
        <f t="shared" si="12"/>
        <v>1.2968772154200603</v>
      </c>
      <c r="AE18" s="48">
        <f t="shared" si="13"/>
        <v>-6.2395828906048223E-2</v>
      </c>
      <c r="AF18" s="48">
        <f t="shared" si="14"/>
        <v>-0.85174768075790031</v>
      </c>
      <c r="AG18" s="49">
        <f t="shared" si="18"/>
        <v>1.2642361111111113</v>
      </c>
      <c r="AH18" s="48">
        <f t="shared" si="15"/>
        <v>1.2642361111111113</v>
      </c>
    </row>
    <row r="19" spans="1:34" x14ac:dyDescent="0.2">
      <c r="A19" s="42">
        <f t="shared" si="19"/>
        <v>15</v>
      </c>
      <c r="B19" s="58"/>
      <c r="C19" s="42">
        <f t="shared" si="22"/>
        <v>8.4000000000000057</v>
      </c>
      <c r="D19" s="44">
        <f t="shared" si="23"/>
        <v>33.5</v>
      </c>
      <c r="E19" s="59">
        <v>103.2</v>
      </c>
      <c r="F19" s="58"/>
      <c r="G19" s="57" t="s">
        <v>76</v>
      </c>
      <c r="H19" s="61" t="s">
        <v>87</v>
      </c>
      <c r="I19" s="61"/>
      <c r="J19" s="58" t="s">
        <v>112</v>
      </c>
      <c r="K19" s="58" t="s">
        <v>113</v>
      </c>
      <c r="L19" s="58" t="s">
        <v>114</v>
      </c>
      <c r="M19" s="41"/>
      <c r="N19" s="41"/>
      <c r="P19" s="47">
        <f t="shared" si="1"/>
        <v>103</v>
      </c>
      <c r="Q19" s="47"/>
      <c r="R19" s="48">
        <f t="shared" si="2"/>
        <v>1.1262254901960784</v>
      </c>
      <c r="S19" s="48">
        <f t="shared" si="3"/>
        <v>1.118795955882353</v>
      </c>
      <c r="T19" s="48">
        <f t="shared" si="4"/>
        <v>1.0930147058823529</v>
      </c>
      <c r="U19" s="48">
        <f t="shared" si="5"/>
        <v>1.0437091503267975</v>
      </c>
      <c r="V19" s="48">
        <f t="shared" si="6"/>
        <v>0.94103057889822628</v>
      </c>
      <c r="W19" s="48">
        <f t="shared" si="7"/>
        <v>0.87071006607771362</v>
      </c>
      <c r="X19" s="48">
        <f t="shared" si="8"/>
        <v>0.62476803709220663</v>
      </c>
      <c r="Y19" s="48">
        <f t="shared" si="9"/>
        <v>1.1265727124183007</v>
      </c>
      <c r="Z19" s="48"/>
      <c r="AA19" s="48">
        <f t="shared" si="17"/>
        <v>1.2565972222222224</v>
      </c>
      <c r="AB19" s="48">
        <f t="shared" si="10"/>
        <v>1.2861111111111112</v>
      </c>
      <c r="AC19" s="48">
        <f t="shared" si="11"/>
        <v>0.85459689651149273</v>
      </c>
      <c r="AD19" s="48">
        <f t="shared" si="12"/>
        <v>1.3218778404356857</v>
      </c>
      <c r="AE19" s="48">
        <f t="shared" si="13"/>
        <v>-2.906249557271412E-2</v>
      </c>
      <c r="AF19" s="48">
        <f t="shared" si="14"/>
        <v>-0.81471064372086222</v>
      </c>
      <c r="AG19" s="49">
        <f t="shared" si="18"/>
        <v>1.2864583333333335</v>
      </c>
      <c r="AH19" s="48">
        <f t="shared" si="15"/>
        <v>1.2864583333333335</v>
      </c>
    </row>
    <row r="20" spans="1:34" x14ac:dyDescent="0.2">
      <c r="A20" s="42">
        <f t="shared" si="19"/>
        <v>16</v>
      </c>
      <c r="B20" s="58"/>
      <c r="C20" s="42">
        <f t="shared" si="22"/>
        <v>7.7000000000000028</v>
      </c>
      <c r="D20" s="44">
        <f t="shared" si="23"/>
        <v>41.2</v>
      </c>
      <c r="E20" s="59">
        <v>110.9</v>
      </c>
      <c r="F20" s="58"/>
      <c r="G20" s="61" t="s">
        <v>86</v>
      </c>
      <c r="H20" s="61" t="s">
        <v>87</v>
      </c>
      <c r="I20" s="61"/>
      <c r="J20" s="58" t="s">
        <v>112</v>
      </c>
      <c r="K20" s="58" t="s">
        <v>115</v>
      </c>
      <c r="L20" s="58"/>
      <c r="M20" s="41"/>
      <c r="N20" s="41"/>
      <c r="P20" s="47">
        <f t="shared" si="1"/>
        <v>111</v>
      </c>
      <c r="Q20" s="47"/>
      <c r="R20" s="48">
        <f t="shared" si="2"/>
        <v>1.1360294117647058</v>
      </c>
      <c r="S20" s="48">
        <f t="shared" si="3"/>
        <v>1.1292126225490196</v>
      </c>
      <c r="T20" s="48">
        <f t="shared" si="4"/>
        <v>1.1041258169934642</v>
      </c>
      <c r="U20" s="48">
        <f t="shared" si="5"/>
        <v>1.0556139122315593</v>
      </c>
      <c r="V20" s="48">
        <f t="shared" si="6"/>
        <v>0.95385109171873905</v>
      </c>
      <c r="W20" s="48">
        <f t="shared" si="7"/>
        <v>0.88404339941104682</v>
      </c>
      <c r="X20" s="48">
        <f t="shared" si="8"/>
        <v>0.63926079071539466</v>
      </c>
      <c r="Y20" s="48">
        <f t="shared" si="9"/>
        <v>1.1363766339869283</v>
      </c>
      <c r="Z20" s="48"/>
      <c r="AA20" s="48">
        <f t="shared" si="17"/>
        <v>1.273263888888889</v>
      </c>
      <c r="AB20" s="48">
        <f t="shared" si="10"/>
        <v>1.3083333333333333</v>
      </c>
      <c r="AC20" s="48">
        <f t="shared" si="11"/>
        <v>0.88376502158441284</v>
      </c>
      <c r="AD20" s="48">
        <f t="shared" si="12"/>
        <v>1.3468784654513111</v>
      </c>
      <c r="AE20" s="48">
        <f t="shared" si="13"/>
        <v>4.2708377606182069E-3</v>
      </c>
      <c r="AF20" s="48">
        <f t="shared" si="14"/>
        <v>-0.77767360668382501</v>
      </c>
      <c r="AG20" s="49">
        <f t="shared" si="18"/>
        <v>1.3086805555555556</v>
      </c>
      <c r="AH20" s="48">
        <f t="shared" si="15"/>
        <v>1.3086805555555556</v>
      </c>
    </row>
    <row r="21" spans="1:34" x14ac:dyDescent="0.2">
      <c r="A21" s="42">
        <f t="shared" si="19"/>
        <v>17</v>
      </c>
      <c r="B21" s="64" t="s">
        <v>111</v>
      </c>
      <c r="C21" s="42">
        <f t="shared" si="22"/>
        <v>5.6999999999999886</v>
      </c>
      <c r="D21" s="44">
        <f t="shared" si="23"/>
        <v>46.899999999999991</v>
      </c>
      <c r="E21" s="59">
        <v>116.6</v>
      </c>
      <c r="F21" s="64" t="s">
        <v>116</v>
      </c>
      <c r="G21" s="61" t="s">
        <v>105</v>
      </c>
      <c r="H21" s="61" t="s">
        <v>106</v>
      </c>
      <c r="I21" s="61"/>
      <c r="J21" s="58" t="s">
        <v>112</v>
      </c>
      <c r="K21" s="58"/>
      <c r="L21" s="58"/>
      <c r="M21" s="41"/>
      <c r="N21" s="41"/>
      <c r="P21" s="47">
        <f t="shared" si="1"/>
        <v>117</v>
      </c>
      <c r="Q21" s="47"/>
      <c r="R21" s="48">
        <f t="shared" si="2"/>
        <v>1.1433823529411764</v>
      </c>
      <c r="S21" s="48">
        <f t="shared" si="3"/>
        <v>1.1370251225490196</v>
      </c>
      <c r="T21" s="48">
        <f t="shared" si="4"/>
        <v>1.1124591503267975</v>
      </c>
      <c r="U21" s="48">
        <f t="shared" si="5"/>
        <v>1.0645424836601309</v>
      </c>
      <c r="V21" s="48">
        <f t="shared" si="6"/>
        <v>0.96346647633412386</v>
      </c>
      <c r="W21" s="48">
        <f t="shared" si="7"/>
        <v>0.89404339941104705</v>
      </c>
      <c r="X21" s="48">
        <f t="shared" si="8"/>
        <v>0.65013035593278579</v>
      </c>
      <c r="Y21" s="48">
        <f t="shared" si="9"/>
        <v>1.1437295751633987</v>
      </c>
      <c r="Z21" s="48"/>
      <c r="AA21" s="48">
        <f t="shared" si="17"/>
        <v>1.2857638888888889</v>
      </c>
      <c r="AB21" s="48">
        <f t="shared" si="10"/>
        <v>1.3250000000000002</v>
      </c>
      <c r="AC21" s="48">
        <f t="shared" si="11"/>
        <v>0.90564111538910308</v>
      </c>
      <c r="AD21" s="48">
        <f t="shared" si="12"/>
        <v>1.3656289342130297</v>
      </c>
      <c r="AE21" s="48">
        <f t="shared" si="13"/>
        <v>2.9270837760617674E-2</v>
      </c>
      <c r="AF21" s="48">
        <f t="shared" si="14"/>
        <v>-0.74989582890604822</v>
      </c>
      <c r="AG21" s="49">
        <f t="shared" si="18"/>
        <v>1.3253472222222225</v>
      </c>
      <c r="AH21" s="48">
        <f t="shared" si="15"/>
        <v>1.3253472222222225</v>
      </c>
    </row>
    <row r="22" spans="1:34" x14ac:dyDescent="0.2">
      <c r="A22" s="42">
        <f t="shared" si="19"/>
        <v>18</v>
      </c>
      <c r="B22" s="58"/>
      <c r="C22" s="42">
        <f t="shared" si="22"/>
        <v>34.099999999999994</v>
      </c>
      <c r="D22" s="44">
        <f t="shared" si="23"/>
        <v>34.099999999999994</v>
      </c>
      <c r="E22" s="59">
        <v>150.69999999999999</v>
      </c>
      <c r="F22" s="58" t="s">
        <v>118</v>
      </c>
      <c r="G22" s="61" t="s">
        <v>82</v>
      </c>
      <c r="H22" s="61" t="s">
        <v>87</v>
      </c>
      <c r="I22" s="61" t="s">
        <v>77</v>
      </c>
      <c r="J22" s="58" t="s">
        <v>119</v>
      </c>
      <c r="K22" s="58" t="s">
        <v>120</v>
      </c>
      <c r="L22" s="58"/>
      <c r="M22" s="41"/>
      <c r="N22" s="41"/>
      <c r="P22" s="47">
        <f t="shared" si="1"/>
        <v>151</v>
      </c>
      <c r="Q22" s="47"/>
      <c r="R22" s="48">
        <f t="shared" si="2"/>
        <v>1.1850490196078431</v>
      </c>
      <c r="S22" s="48">
        <f t="shared" si="3"/>
        <v>1.181295955882353</v>
      </c>
      <c r="T22" s="48">
        <f t="shared" si="4"/>
        <v>1.1596813725490196</v>
      </c>
      <c r="U22" s="48">
        <f t="shared" si="5"/>
        <v>1.1151377217553691</v>
      </c>
      <c r="V22" s="48">
        <f t="shared" si="6"/>
        <v>1.0179536558213031</v>
      </c>
      <c r="W22" s="48">
        <f t="shared" si="7"/>
        <v>0.95071006607771369</v>
      </c>
      <c r="X22" s="48">
        <f t="shared" si="8"/>
        <v>0.71172455883133656</v>
      </c>
      <c r="Y22" s="48">
        <f t="shared" si="9"/>
        <v>1.1853962418300654</v>
      </c>
      <c r="Z22" s="48"/>
      <c r="AA22" s="48">
        <f t="shared" si="17"/>
        <v>1.3565972222222225</v>
      </c>
      <c r="AB22" s="48">
        <f t="shared" si="10"/>
        <v>1.4194444444444445</v>
      </c>
      <c r="AC22" s="48">
        <f t="shared" si="11"/>
        <v>1.0296056469490145</v>
      </c>
      <c r="AD22" s="48">
        <f t="shared" si="12"/>
        <v>1.471881590529438</v>
      </c>
      <c r="AE22" s="48">
        <f t="shared" si="13"/>
        <v>0.17093750442728517</v>
      </c>
      <c r="AF22" s="48">
        <f t="shared" si="14"/>
        <v>-0.59248842149864078</v>
      </c>
      <c r="AG22" s="49">
        <f t="shared" si="18"/>
        <v>1.4197916666666668</v>
      </c>
      <c r="AH22" s="48">
        <f t="shared" si="15"/>
        <v>1.4197916666666668</v>
      </c>
    </row>
    <row r="23" spans="1:34" x14ac:dyDescent="0.2">
      <c r="A23" s="42">
        <f t="shared" si="19"/>
        <v>19</v>
      </c>
      <c r="B23" s="58"/>
      <c r="C23" s="42">
        <f t="shared" si="22"/>
        <v>4.3000000000000114</v>
      </c>
      <c r="D23" s="44">
        <f t="shared" si="23"/>
        <v>38.400000000000006</v>
      </c>
      <c r="E23" s="59">
        <v>155</v>
      </c>
      <c r="F23" s="58" t="s">
        <v>122</v>
      </c>
      <c r="G23" s="61" t="s">
        <v>108</v>
      </c>
      <c r="H23" s="61" t="s">
        <v>73</v>
      </c>
      <c r="I23" s="61"/>
      <c r="J23" s="58" t="s">
        <v>124</v>
      </c>
      <c r="K23" s="58" t="s">
        <v>123</v>
      </c>
      <c r="L23" s="58" t="s">
        <v>271</v>
      </c>
      <c r="M23" s="41"/>
      <c r="N23" s="41"/>
      <c r="P23" s="47">
        <f t="shared" si="1"/>
        <v>155</v>
      </c>
      <c r="Q23" s="47"/>
      <c r="R23" s="48">
        <f t="shared" si="2"/>
        <v>1.1899509803921569</v>
      </c>
      <c r="S23" s="48">
        <f t="shared" si="3"/>
        <v>1.1865042892156863</v>
      </c>
      <c r="T23" s="48">
        <f t="shared" si="4"/>
        <v>1.1652369281045754</v>
      </c>
      <c r="U23" s="48">
        <f t="shared" si="5"/>
        <v>1.12109010270775</v>
      </c>
      <c r="V23" s="48">
        <f t="shared" si="6"/>
        <v>1.0243639122315595</v>
      </c>
      <c r="W23" s="48">
        <f t="shared" si="7"/>
        <v>0.95737673274438051</v>
      </c>
      <c r="X23" s="48">
        <f t="shared" si="8"/>
        <v>0.71897093564293124</v>
      </c>
      <c r="Y23" s="48">
        <f t="shared" si="9"/>
        <v>1.1902982026143791</v>
      </c>
      <c r="Z23" s="48"/>
      <c r="AA23" s="48">
        <f t="shared" si="17"/>
        <v>1.3649305555555558</v>
      </c>
      <c r="AB23" s="48">
        <f t="shared" si="10"/>
        <v>1.4305555555555556</v>
      </c>
      <c r="AC23" s="48">
        <f t="shared" si="11"/>
        <v>1.0441897094854748</v>
      </c>
      <c r="AD23" s="48">
        <f t="shared" si="12"/>
        <v>1.4843819030372507</v>
      </c>
      <c r="AE23" s="48">
        <f t="shared" si="13"/>
        <v>0.18760417109395178</v>
      </c>
      <c r="AF23" s="48">
        <f t="shared" si="14"/>
        <v>-0.57396990298012174</v>
      </c>
      <c r="AG23" s="49">
        <f t="shared" si="18"/>
        <v>1.4309027777777779</v>
      </c>
      <c r="AH23" s="48">
        <f t="shared" si="15"/>
        <v>1.4309027777777779</v>
      </c>
    </row>
    <row r="24" spans="1:34" x14ac:dyDescent="0.2">
      <c r="A24" s="42">
        <f t="shared" si="19"/>
        <v>20</v>
      </c>
      <c r="B24" s="58"/>
      <c r="C24" s="42">
        <f t="shared" si="22"/>
        <v>15.099999999999994</v>
      </c>
      <c r="D24" s="44">
        <f t="shared" si="23"/>
        <v>53.5</v>
      </c>
      <c r="E24" s="59">
        <v>170.1</v>
      </c>
      <c r="F24" s="58" t="s">
        <v>127</v>
      </c>
      <c r="G24" s="61" t="s">
        <v>82</v>
      </c>
      <c r="H24" s="61" t="s">
        <v>73</v>
      </c>
      <c r="I24" s="61" t="s">
        <v>77</v>
      </c>
      <c r="J24" s="58" t="s">
        <v>126</v>
      </c>
      <c r="K24" s="58" t="s">
        <v>125</v>
      </c>
      <c r="L24" s="58"/>
      <c r="M24" s="41"/>
      <c r="N24" s="41"/>
      <c r="P24" s="47">
        <f t="shared" si="1"/>
        <v>170</v>
      </c>
      <c r="Q24" s="47"/>
      <c r="R24" s="48">
        <f t="shared" si="2"/>
        <v>1.2083333333333333</v>
      </c>
      <c r="S24" s="48">
        <f t="shared" si="3"/>
        <v>1.2060355392156863</v>
      </c>
      <c r="T24" s="48">
        <f t="shared" si="4"/>
        <v>1.1860702614379086</v>
      </c>
      <c r="U24" s="48">
        <f t="shared" si="5"/>
        <v>1.1434115312791784</v>
      </c>
      <c r="V24" s="48">
        <f t="shared" si="6"/>
        <v>1.0484023737700212</v>
      </c>
      <c r="W24" s="48">
        <f t="shared" si="7"/>
        <v>0.9823767327443802</v>
      </c>
      <c r="X24" s="48">
        <f t="shared" si="8"/>
        <v>0.74614484868640973</v>
      </c>
      <c r="Y24" s="48">
        <f t="shared" si="9"/>
        <v>1.2086805555555555</v>
      </c>
      <c r="Z24" s="48"/>
      <c r="AA24" s="48">
        <f t="shared" si="17"/>
        <v>1.3961805555555558</v>
      </c>
      <c r="AB24" s="48">
        <f t="shared" si="10"/>
        <v>1.4722222222222223</v>
      </c>
      <c r="AC24" s="48">
        <f t="shared" si="11"/>
        <v>1.0988799439972003</v>
      </c>
      <c r="AD24" s="48">
        <f t="shared" si="12"/>
        <v>1.5312580749415479</v>
      </c>
      <c r="AE24" s="48">
        <f t="shared" si="13"/>
        <v>0.25010417109395178</v>
      </c>
      <c r="AF24" s="48">
        <f t="shared" si="14"/>
        <v>-0.50452545853567798</v>
      </c>
      <c r="AG24" s="49">
        <f t="shared" si="18"/>
        <v>1.4725694444444446</v>
      </c>
      <c r="AH24" s="48">
        <f t="shared" si="15"/>
        <v>1.4725694444444446</v>
      </c>
    </row>
    <row r="25" spans="1:34" x14ac:dyDescent="0.2">
      <c r="A25" s="42">
        <f t="shared" si="19"/>
        <v>21</v>
      </c>
      <c r="B25" s="64" t="s">
        <v>117</v>
      </c>
      <c r="C25" s="42">
        <f t="shared" si="22"/>
        <v>12.900000000000006</v>
      </c>
      <c r="D25" s="44">
        <f t="shared" si="23"/>
        <v>66.400000000000006</v>
      </c>
      <c r="E25" s="60">
        <v>183</v>
      </c>
      <c r="F25" s="64" t="s">
        <v>280</v>
      </c>
      <c r="G25" s="61" t="s">
        <v>105</v>
      </c>
      <c r="H25" s="61" t="s">
        <v>106</v>
      </c>
      <c r="I25" s="61"/>
      <c r="J25" s="58" t="s">
        <v>126</v>
      </c>
      <c r="K25" s="58"/>
      <c r="L25" s="58"/>
      <c r="M25" s="41"/>
      <c r="N25" s="41"/>
      <c r="P25" s="47">
        <f t="shared" si="1"/>
        <v>183</v>
      </c>
      <c r="Q25" s="47"/>
      <c r="R25" s="48">
        <f t="shared" si="2"/>
        <v>1.224264705882353</v>
      </c>
      <c r="S25" s="48">
        <f t="shared" si="3"/>
        <v>1.2229626225490196</v>
      </c>
      <c r="T25" s="48">
        <f t="shared" si="4"/>
        <v>1.2041258169934641</v>
      </c>
      <c r="U25" s="48">
        <f t="shared" si="5"/>
        <v>1.1627567693744165</v>
      </c>
      <c r="V25" s="48">
        <f t="shared" si="6"/>
        <v>1.0692357071033545</v>
      </c>
      <c r="W25" s="48">
        <f t="shared" si="7"/>
        <v>1.0040433994110469</v>
      </c>
      <c r="X25" s="48">
        <f t="shared" si="8"/>
        <v>0.76969557332409044</v>
      </c>
      <c r="Y25" s="48">
        <f t="shared" si="9"/>
        <v>1.2246119281045751</v>
      </c>
      <c r="Z25" s="48"/>
      <c r="AA25" s="48">
        <f t="shared" si="17"/>
        <v>1.4232638888888891</v>
      </c>
      <c r="AB25" s="48">
        <f t="shared" si="10"/>
        <v>1.5083333333333333</v>
      </c>
      <c r="AC25" s="48">
        <f t="shared" si="11"/>
        <v>1.1462781472406958</v>
      </c>
      <c r="AD25" s="48">
        <f t="shared" si="12"/>
        <v>1.5718840905919396</v>
      </c>
      <c r="AE25" s="48">
        <f t="shared" si="13"/>
        <v>0.30427083776061803</v>
      </c>
      <c r="AF25" s="48">
        <f t="shared" si="14"/>
        <v>-0.44434027335049198</v>
      </c>
      <c r="AG25" s="49">
        <f t="shared" si="18"/>
        <v>1.5086805555555556</v>
      </c>
      <c r="AH25" s="48">
        <f t="shared" si="15"/>
        <v>1.5086805555555556</v>
      </c>
    </row>
    <row r="26" spans="1:34" x14ac:dyDescent="0.2">
      <c r="A26" s="42">
        <f t="shared" si="19"/>
        <v>22</v>
      </c>
      <c r="B26" s="58"/>
      <c r="C26" s="42">
        <f t="shared" si="22"/>
        <v>23.199999999999989</v>
      </c>
      <c r="D26" s="44">
        <f t="shared" si="23"/>
        <v>23.199999999999989</v>
      </c>
      <c r="E26" s="59">
        <v>206.2</v>
      </c>
      <c r="F26" s="58"/>
      <c r="G26" s="61" t="s">
        <v>108</v>
      </c>
      <c r="H26" s="61" t="s">
        <v>73</v>
      </c>
      <c r="I26" s="61"/>
      <c r="J26" s="58" t="s">
        <v>129</v>
      </c>
      <c r="K26" s="58" t="s">
        <v>130</v>
      </c>
      <c r="L26" s="58"/>
      <c r="M26" s="41"/>
      <c r="N26" s="41"/>
      <c r="P26" s="47">
        <f t="shared" si="1"/>
        <v>206</v>
      </c>
      <c r="Q26" s="47"/>
      <c r="R26" s="48">
        <f t="shared" si="2"/>
        <v>1.2524509803921569</v>
      </c>
      <c r="S26" s="48">
        <f t="shared" si="3"/>
        <v>1.2529105392156863</v>
      </c>
      <c r="T26" s="48">
        <f t="shared" si="4"/>
        <v>1.2360702614379087</v>
      </c>
      <c r="U26" s="48">
        <f t="shared" si="5"/>
        <v>1.1969829598506072</v>
      </c>
      <c r="V26" s="48">
        <f t="shared" si="6"/>
        <v>1.1060946814623287</v>
      </c>
      <c r="W26" s="48">
        <f t="shared" si="7"/>
        <v>1.0423767327443805</v>
      </c>
      <c r="X26" s="48">
        <f t="shared" si="8"/>
        <v>0.81136223999075741</v>
      </c>
      <c r="Y26" s="48">
        <f t="shared" si="9"/>
        <v>1.2532577614379086</v>
      </c>
      <c r="Z26" s="48"/>
      <c r="AA26" s="48">
        <f t="shared" si="17"/>
        <v>1.4711805555555557</v>
      </c>
      <c r="AB26" s="48">
        <f t="shared" si="10"/>
        <v>1.5722222222222222</v>
      </c>
      <c r="AC26" s="48">
        <f t="shared" si="11"/>
        <v>1.2301365068253416</v>
      </c>
      <c r="AD26" s="48">
        <f t="shared" si="12"/>
        <v>1.6437608875118621</v>
      </c>
      <c r="AE26" s="48">
        <f t="shared" si="13"/>
        <v>0.40010417109395124</v>
      </c>
      <c r="AF26" s="48">
        <f t="shared" si="14"/>
        <v>-0.33785879186901102</v>
      </c>
      <c r="AG26" s="49">
        <f t="shared" si="18"/>
        <v>1.5725694444444445</v>
      </c>
      <c r="AH26" s="48">
        <f t="shared" si="15"/>
        <v>1.5725694444444445</v>
      </c>
    </row>
    <row r="27" spans="1:34" ht="15" x14ac:dyDescent="0.2">
      <c r="A27" s="42">
        <f t="shared" si="19"/>
        <v>23</v>
      </c>
      <c r="B27" s="64" t="s">
        <v>121</v>
      </c>
      <c r="C27" s="42">
        <f t="shared" si="22"/>
        <v>2.7000000000000171</v>
      </c>
      <c r="D27" s="44">
        <f t="shared" si="23"/>
        <v>25.900000000000006</v>
      </c>
      <c r="E27" s="60">
        <v>208.9</v>
      </c>
      <c r="F27" s="65" t="s">
        <v>281</v>
      </c>
      <c r="G27" s="61" t="s">
        <v>108</v>
      </c>
      <c r="H27" s="61" t="s">
        <v>106</v>
      </c>
      <c r="I27" s="61"/>
      <c r="J27" s="58" t="s">
        <v>143</v>
      </c>
      <c r="K27" s="58"/>
      <c r="L27" s="58" t="s">
        <v>131</v>
      </c>
      <c r="M27" s="41"/>
      <c r="N27" s="41"/>
      <c r="P27" s="47">
        <f t="shared" si="1"/>
        <v>209</v>
      </c>
      <c r="Q27" s="47"/>
      <c r="R27" s="48">
        <f t="shared" si="2"/>
        <v>1.2561274509803921</v>
      </c>
      <c r="S27" s="48">
        <f t="shared" si="3"/>
        <v>1.2568167892156863</v>
      </c>
      <c r="T27" s="48">
        <f t="shared" si="4"/>
        <v>1.2402369281045753</v>
      </c>
      <c r="U27" s="48">
        <f t="shared" si="5"/>
        <v>1.2014472455648928</v>
      </c>
      <c r="V27" s="48">
        <f t="shared" si="6"/>
        <v>1.1109023737700212</v>
      </c>
      <c r="W27" s="48">
        <f t="shared" si="7"/>
        <v>1.0473767327443804</v>
      </c>
      <c r="X27" s="48">
        <f t="shared" si="8"/>
        <v>0.81679702259945275</v>
      </c>
      <c r="Y27" s="48">
        <f t="shared" si="9"/>
        <v>1.2571640114379086</v>
      </c>
      <c r="Z27" s="48"/>
      <c r="AA27" s="48">
        <f t="shared" si="17"/>
        <v>1.4774305555555556</v>
      </c>
      <c r="AB27" s="48">
        <f t="shared" si="10"/>
        <v>1.5805555555555557</v>
      </c>
      <c r="AC27" s="48">
        <f t="shared" si="11"/>
        <v>1.2410745537276868</v>
      </c>
      <c r="AD27" s="48">
        <f t="shared" si="12"/>
        <v>1.6531361218927216</v>
      </c>
      <c r="AE27" s="48">
        <f t="shared" si="13"/>
        <v>0.41260417109395231</v>
      </c>
      <c r="AF27" s="48">
        <f t="shared" si="14"/>
        <v>-0.32396990298012174</v>
      </c>
      <c r="AG27" s="49">
        <f t="shared" si="18"/>
        <v>1.580902777777778</v>
      </c>
      <c r="AH27" s="48">
        <f t="shared" si="15"/>
        <v>1.580902777777778</v>
      </c>
    </row>
    <row r="28" spans="1:34" x14ac:dyDescent="0.2">
      <c r="A28" s="42">
        <f t="shared" si="19"/>
        <v>24</v>
      </c>
      <c r="B28" s="58"/>
      <c r="C28" s="42">
        <f t="shared" si="22"/>
        <v>1.4000000000000057</v>
      </c>
      <c r="D28" s="44">
        <f t="shared" si="23"/>
        <v>1.4000000000000057</v>
      </c>
      <c r="E28" s="59">
        <v>210.3</v>
      </c>
      <c r="F28" s="58"/>
      <c r="G28" s="61" t="s">
        <v>108</v>
      </c>
      <c r="H28" s="61" t="s">
        <v>73</v>
      </c>
      <c r="I28" s="61"/>
      <c r="J28" s="58" t="s">
        <v>143</v>
      </c>
      <c r="K28" s="58"/>
      <c r="L28" s="58" t="s">
        <v>203</v>
      </c>
      <c r="M28" s="41"/>
      <c r="N28" s="41"/>
      <c r="P28" s="47">
        <f t="shared" si="1"/>
        <v>210</v>
      </c>
      <c r="Q28" s="47"/>
      <c r="R28" s="48">
        <f t="shared" si="2"/>
        <v>1.2573529411764706</v>
      </c>
      <c r="S28" s="48">
        <f t="shared" si="3"/>
        <v>1.2581188725490196</v>
      </c>
      <c r="T28" s="48">
        <f t="shared" si="4"/>
        <v>1.2416258169934642</v>
      </c>
      <c r="U28" s="48">
        <f t="shared" si="5"/>
        <v>1.2029353408029881</v>
      </c>
      <c r="V28" s="48">
        <f t="shared" si="6"/>
        <v>1.1125049378725853</v>
      </c>
      <c r="W28" s="48">
        <f t="shared" si="7"/>
        <v>1.0490433994110469</v>
      </c>
      <c r="X28" s="48">
        <f t="shared" si="8"/>
        <v>0.8186086168023512</v>
      </c>
      <c r="Y28" s="48">
        <f t="shared" si="9"/>
        <v>1.2584660947712418</v>
      </c>
      <c r="Z28" s="48"/>
      <c r="AA28" s="48">
        <f t="shared" si="17"/>
        <v>1.479513888888889</v>
      </c>
      <c r="AB28" s="48">
        <f t="shared" si="10"/>
        <v>1.5833333333333335</v>
      </c>
      <c r="AC28" s="48">
        <f t="shared" si="11"/>
        <v>1.244720569361802</v>
      </c>
      <c r="AD28" s="48">
        <f t="shared" si="12"/>
        <v>1.6562612000196748</v>
      </c>
      <c r="AE28" s="48">
        <f t="shared" si="13"/>
        <v>0.41677083776061874</v>
      </c>
      <c r="AF28" s="48">
        <f t="shared" si="14"/>
        <v>-0.31934027335049198</v>
      </c>
      <c r="AG28" s="49">
        <f t="shared" si="18"/>
        <v>1.5836805555555558</v>
      </c>
      <c r="AH28" s="48">
        <f t="shared" si="15"/>
        <v>1.5836805555555558</v>
      </c>
    </row>
    <row r="29" spans="1:34" x14ac:dyDescent="0.2">
      <c r="A29" s="42">
        <f t="shared" si="19"/>
        <v>25</v>
      </c>
      <c r="B29" s="58"/>
      <c r="C29" s="42">
        <f t="shared" si="22"/>
        <v>1.1999999999999886</v>
      </c>
      <c r="D29" s="44">
        <f t="shared" si="23"/>
        <v>2.5999999999999943</v>
      </c>
      <c r="E29" s="59">
        <v>211.5</v>
      </c>
      <c r="F29" s="58"/>
      <c r="G29" s="61" t="s">
        <v>82</v>
      </c>
      <c r="H29" s="61" t="s">
        <v>87</v>
      </c>
      <c r="I29" s="61"/>
      <c r="J29" s="58" t="s">
        <v>126</v>
      </c>
      <c r="K29" s="58" t="s">
        <v>204</v>
      </c>
      <c r="L29" s="58" t="s">
        <v>92</v>
      </c>
      <c r="M29" s="41"/>
      <c r="N29" s="41"/>
      <c r="P29" s="47">
        <f t="shared" si="1"/>
        <v>212</v>
      </c>
      <c r="Q29" s="47"/>
      <c r="R29" s="48">
        <f t="shared" si="2"/>
        <v>1.2598039215686274</v>
      </c>
      <c r="S29" s="48">
        <f t="shared" si="3"/>
        <v>1.2607230392156863</v>
      </c>
      <c r="T29" s="48">
        <f t="shared" si="4"/>
        <v>1.244403594771242</v>
      </c>
      <c r="U29" s="48">
        <f t="shared" si="5"/>
        <v>1.2059115312791784</v>
      </c>
      <c r="V29" s="48">
        <f t="shared" si="6"/>
        <v>1.1157100660777135</v>
      </c>
      <c r="W29" s="48">
        <f t="shared" si="7"/>
        <v>1.0523767327443803</v>
      </c>
      <c r="X29" s="48">
        <f t="shared" si="8"/>
        <v>0.82223180520814854</v>
      </c>
      <c r="Y29" s="48">
        <f t="shared" si="9"/>
        <v>1.2610702614379086</v>
      </c>
      <c r="Z29" s="48"/>
      <c r="AA29" s="48">
        <f t="shared" si="17"/>
        <v>1.4836805555555557</v>
      </c>
      <c r="AB29" s="48">
        <f t="shared" si="10"/>
        <v>1.588888888888889</v>
      </c>
      <c r="AC29" s="48">
        <f t="shared" si="11"/>
        <v>1.2520126006300318</v>
      </c>
      <c r="AD29" s="48">
        <f t="shared" si="12"/>
        <v>1.6625113562735816</v>
      </c>
      <c r="AE29" s="48">
        <f t="shared" si="13"/>
        <v>0.4251041710939516</v>
      </c>
      <c r="AF29" s="48">
        <f t="shared" si="14"/>
        <v>-0.31008101409123334</v>
      </c>
      <c r="AG29" s="49">
        <f t="shared" si="18"/>
        <v>1.5892361111111113</v>
      </c>
      <c r="AH29" s="48">
        <f t="shared" si="15"/>
        <v>1.5892361111111113</v>
      </c>
    </row>
    <row r="30" spans="1:34" x14ac:dyDescent="0.2">
      <c r="A30" s="42">
        <f t="shared" si="19"/>
        <v>26</v>
      </c>
      <c r="B30" s="58"/>
      <c r="C30" s="42">
        <f t="shared" si="22"/>
        <v>3.8000000000000114</v>
      </c>
      <c r="D30" s="44">
        <f t="shared" si="23"/>
        <v>6.4000000000000057</v>
      </c>
      <c r="E30" s="59">
        <v>215.3</v>
      </c>
      <c r="F30" s="58"/>
      <c r="G30" s="61" t="s">
        <v>86</v>
      </c>
      <c r="H30" s="61" t="s">
        <v>87</v>
      </c>
      <c r="I30" s="61" t="s">
        <v>77</v>
      </c>
      <c r="J30" s="58" t="s">
        <v>144</v>
      </c>
      <c r="K30" s="58" t="s">
        <v>205</v>
      </c>
      <c r="L30" s="58"/>
      <c r="M30" s="41"/>
      <c r="N30" s="41"/>
      <c r="P30" s="47">
        <f t="shared" si="1"/>
        <v>215</v>
      </c>
      <c r="Q30" s="47"/>
      <c r="R30" s="48">
        <f t="shared" si="2"/>
        <v>1.2634803921568627</v>
      </c>
      <c r="S30" s="48">
        <f t="shared" si="3"/>
        <v>1.2646292892156863</v>
      </c>
      <c r="T30" s="48">
        <f t="shared" si="4"/>
        <v>1.2485702614379086</v>
      </c>
      <c r="U30" s="48">
        <f t="shared" si="5"/>
        <v>1.2103758169934644</v>
      </c>
      <c r="V30" s="48">
        <f t="shared" si="6"/>
        <v>1.1205177583854058</v>
      </c>
      <c r="W30" s="48">
        <f t="shared" si="7"/>
        <v>1.0573767327443804</v>
      </c>
      <c r="X30" s="48">
        <f t="shared" si="8"/>
        <v>0.82766658781684388</v>
      </c>
      <c r="Y30" s="48">
        <f t="shared" si="9"/>
        <v>1.2649765114379086</v>
      </c>
      <c r="Z30" s="48"/>
      <c r="AA30" s="48">
        <f t="shared" si="17"/>
        <v>1.4899305555555558</v>
      </c>
      <c r="AB30" s="48">
        <f t="shared" si="10"/>
        <v>1.5972222222222223</v>
      </c>
      <c r="AC30" s="48">
        <f t="shared" si="11"/>
        <v>1.2629506475323771</v>
      </c>
      <c r="AD30" s="48">
        <f t="shared" si="12"/>
        <v>1.6718865906544411</v>
      </c>
      <c r="AE30" s="48">
        <f t="shared" si="13"/>
        <v>0.43760417109395178</v>
      </c>
      <c r="AF30" s="48">
        <f t="shared" si="14"/>
        <v>-0.29619212520234406</v>
      </c>
      <c r="AG30" s="49">
        <f t="shared" si="18"/>
        <v>1.5975694444444446</v>
      </c>
      <c r="AH30" s="48">
        <f t="shared" si="15"/>
        <v>1.5975694444444446</v>
      </c>
    </row>
    <row r="31" spans="1:34" x14ac:dyDescent="0.2">
      <c r="A31" s="42">
        <f t="shared" si="19"/>
        <v>27</v>
      </c>
      <c r="B31" s="58"/>
      <c r="C31" s="42">
        <f t="shared" si="22"/>
        <v>17.799999999999983</v>
      </c>
      <c r="D31" s="44">
        <f t="shared" si="23"/>
        <v>24.199999999999989</v>
      </c>
      <c r="E31" s="59">
        <v>233.1</v>
      </c>
      <c r="F31" s="58" t="s">
        <v>145</v>
      </c>
      <c r="G31" s="61" t="s">
        <v>76</v>
      </c>
      <c r="H31" s="61" t="s">
        <v>87</v>
      </c>
      <c r="I31" s="61" t="s">
        <v>77</v>
      </c>
      <c r="J31" s="58" t="s">
        <v>146</v>
      </c>
      <c r="K31" s="58" t="s">
        <v>206</v>
      </c>
      <c r="L31" s="58"/>
      <c r="M31" s="41"/>
      <c r="N31" s="41"/>
      <c r="P31" s="47">
        <f t="shared" si="1"/>
        <v>233</v>
      </c>
      <c r="Q31" s="47"/>
      <c r="R31" s="48">
        <f t="shared" si="2"/>
        <v>1.2855392156862746</v>
      </c>
      <c r="S31" s="48">
        <f t="shared" si="3"/>
        <v>1.2880667892156863</v>
      </c>
      <c r="T31" s="48">
        <f t="shared" si="4"/>
        <v>1.2735702614379085</v>
      </c>
      <c r="U31" s="48">
        <f t="shared" si="5"/>
        <v>1.2371615312791784</v>
      </c>
      <c r="V31" s="48">
        <f t="shared" si="6"/>
        <v>1.1493639122315595</v>
      </c>
      <c r="W31" s="48">
        <f t="shared" si="7"/>
        <v>1.0873767327443804</v>
      </c>
      <c r="X31" s="48">
        <f t="shared" si="8"/>
        <v>0.86027528346901772</v>
      </c>
      <c r="Y31" s="48">
        <f t="shared" si="9"/>
        <v>1.2884140114379086</v>
      </c>
      <c r="Z31" s="48"/>
      <c r="AA31" s="48">
        <f t="shared" si="17"/>
        <v>1.5274305555555556</v>
      </c>
      <c r="AB31" s="48">
        <f t="shared" si="10"/>
        <v>1.6472222222222224</v>
      </c>
      <c r="AC31" s="48">
        <f t="shared" si="11"/>
        <v>1.3285789289464478</v>
      </c>
      <c r="AD31" s="48">
        <f t="shared" si="12"/>
        <v>1.7281379969395978</v>
      </c>
      <c r="AE31" s="48">
        <f t="shared" si="13"/>
        <v>0.51260417109395195</v>
      </c>
      <c r="AF31" s="48">
        <f t="shared" si="14"/>
        <v>-0.21285879186901102</v>
      </c>
      <c r="AG31" s="49">
        <f t="shared" si="18"/>
        <v>1.6475694444444446</v>
      </c>
      <c r="AH31" s="48">
        <f t="shared" si="15"/>
        <v>1.6475694444444446</v>
      </c>
    </row>
    <row r="32" spans="1:34" x14ac:dyDescent="0.2">
      <c r="A32" s="42">
        <f t="shared" si="19"/>
        <v>28</v>
      </c>
      <c r="B32" s="58"/>
      <c r="C32" s="42">
        <f t="shared" si="22"/>
        <v>5.5999999999999943</v>
      </c>
      <c r="D32" s="44">
        <f t="shared" si="23"/>
        <v>29.799999999999983</v>
      </c>
      <c r="E32" s="59">
        <v>238.7</v>
      </c>
      <c r="F32" s="54" t="s">
        <v>282</v>
      </c>
      <c r="G32" s="61" t="s">
        <v>76</v>
      </c>
      <c r="H32" s="61" t="s">
        <v>73</v>
      </c>
      <c r="I32" s="61" t="s">
        <v>77</v>
      </c>
      <c r="J32" s="58" t="s">
        <v>147</v>
      </c>
      <c r="K32" s="58" t="s">
        <v>207</v>
      </c>
      <c r="L32" s="58"/>
      <c r="M32" s="41"/>
      <c r="N32" s="41"/>
      <c r="P32" s="47">
        <f t="shared" si="1"/>
        <v>239</v>
      </c>
      <c r="Q32" s="47"/>
      <c r="R32" s="48">
        <f t="shared" si="2"/>
        <v>1.2928921568627452</v>
      </c>
      <c r="S32" s="48">
        <f t="shared" si="3"/>
        <v>1.2958792892156863</v>
      </c>
      <c r="T32" s="48">
        <f t="shared" si="4"/>
        <v>1.2819035947712418</v>
      </c>
      <c r="U32" s="48">
        <f t="shared" si="5"/>
        <v>1.24609010270775</v>
      </c>
      <c r="V32" s="48">
        <f t="shared" si="6"/>
        <v>1.1589792968469441</v>
      </c>
      <c r="W32" s="48">
        <f t="shared" si="7"/>
        <v>1.0973767327443804</v>
      </c>
      <c r="X32" s="48">
        <f t="shared" si="8"/>
        <v>0.87114484868640973</v>
      </c>
      <c r="Y32" s="48">
        <f t="shared" si="9"/>
        <v>1.2962265114379086</v>
      </c>
      <c r="Z32" s="48"/>
      <c r="AA32" s="48">
        <f t="shared" si="17"/>
        <v>1.5399305555555556</v>
      </c>
      <c r="AB32" s="48">
        <f t="shared" si="10"/>
        <v>1.663888888888889</v>
      </c>
      <c r="AC32" s="48">
        <f t="shared" si="11"/>
        <v>1.3504550227511378</v>
      </c>
      <c r="AD32" s="48">
        <f t="shared" si="12"/>
        <v>1.7468884657013173</v>
      </c>
      <c r="AE32" s="48">
        <f t="shared" si="13"/>
        <v>0.53760417109395231</v>
      </c>
      <c r="AF32" s="48">
        <f t="shared" si="14"/>
        <v>-0.18508101409123334</v>
      </c>
      <c r="AG32" s="49">
        <f t="shared" si="18"/>
        <v>1.6642361111111112</v>
      </c>
      <c r="AH32" s="48">
        <f t="shared" si="15"/>
        <v>1.6642361111111112</v>
      </c>
    </row>
    <row r="33" spans="1:34" x14ac:dyDescent="0.2">
      <c r="A33" s="42">
        <f t="shared" si="19"/>
        <v>29</v>
      </c>
      <c r="B33" s="58"/>
      <c r="C33" s="42">
        <f t="shared" si="22"/>
        <v>1.5</v>
      </c>
      <c r="D33" s="44">
        <f t="shared" si="23"/>
        <v>31.299999999999983</v>
      </c>
      <c r="E33" s="59">
        <v>240.2</v>
      </c>
      <c r="F33" s="58"/>
      <c r="G33" s="61" t="s">
        <v>82</v>
      </c>
      <c r="H33" s="61" t="s">
        <v>73</v>
      </c>
      <c r="I33" s="61"/>
      <c r="J33" s="58" t="s">
        <v>147</v>
      </c>
      <c r="K33" s="58"/>
      <c r="L33" s="58" t="s">
        <v>148</v>
      </c>
      <c r="M33" s="41"/>
      <c r="N33" s="41"/>
      <c r="P33" s="47">
        <f t="shared" si="1"/>
        <v>240</v>
      </c>
      <c r="Q33" s="47"/>
      <c r="R33" s="48">
        <f t="shared" si="2"/>
        <v>1.2941176470588236</v>
      </c>
      <c r="S33" s="48">
        <f t="shared" si="3"/>
        <v>1.2971813725490196</v>
      </c>
      <c r="T33" s="48">
        <f t="shared" si="4"/>
        <v>1.2832924836601309</v>
      </c>
      <c r="U33" s="48">
        <f t="shared" si="5"/>
        <v>1.2475781979458453</v>
      </c>
      <c r="V33" s="48">
        <f t="shared" si="6"/>
        <v>1.1605818609495084</v>
      </c>
      <c r="W33" s="48">
        <f t="shared" si="7"/>
        <v>1.0990433994110471</v>
      </c>
      <c r="X33" s="48">
        <f t="shared" si="8"/>
        <v>0.87295644288930818</v>
      </c>
      <c r="Y33" s="48">
        <f t="shared" si="9"/>
        <v>1.2975285947712418</v>
      </c>
      <c r="Z33" s="48"/>
      <c r="AA33" s="48">
        <f t="shared" si="17"/>
        <v>1.542013888888889</v>
      </c>
      <c r="AB33" s="48">
        <f t="shared" si="10"/>
        <v>1.6666666666666667</v>
      </c>
      <c r="AC33" s="48">
        <f t="shared" si="11"/>
        <v>1.354101038385253</v>
      </c>
      <c r="AD33" s="48">
        <f t="shared" si="12"/>
        <v>1.7500135438282705</v>
      </c>
      <c r="AE33" s="48">
        <f t="shared" si="13"/>
        <v>0.54177083776061874</v>
      </c>
      <c r="AF33" s="48">
        <f t="shared" si="14"/>
        <v>-0.18045138446160358</v>
      </c>
      <c r="AG33" s="49">
        <f t="shared" si="18"/>
        <v>1.667013888888889</v>
      </c>
      <c r="AH33" s="48">
        <f t="shared" si="15"/>
        <v>1.667013888888889</v>
      </c>
    </row>
    <row r="34" spans="1:34" x14ac:dyDescent="0.2">
      <c r="A34" s="42">
        <f t="shared" si="19"/>
        <v>30</v>
      </c>
      <c r="B34" s="58"/>
      <c r="C34" s="42">
        <f t="shared" si="22"/>
        <v>0.10000000000002274</v>
      </c>
      <c r="D34" s="44">
        <f t="shared" si="23"/>
        <v>31.400000000000006</v>
      </c>
      <c r="E34" s="59">
        <v>240.3</v>
      </c>
      <c r="F34" s="58"/>
      <c r="G34" s="61" t="s">
        <v>93</v>
      </c>
      <c r="H34" s="61" t="s">
        <v>87</v>
      </c>
      <c r="I34" s="61"/>
      <c r="J34" s="58" t="s">
        <v>147</v>
      </c>
      <c r="K34" s="58" t="s">
        <v>209</v>
      </c>
      <c r="L34" s="58" t="s">
        <v>149</v>
      </c>
      <c r="M34" s="41"/>
      <c r="N34" s="41"/>
      <c r="P34" s="47">
        <f t="shared" si="1"/>
        <v>240</v>
      </c>
      <c r="Q34" s="47"/>
      <c r="R34" s="48">
        <f t="shared" si="2"/>
        <v>1.2941176470588236</v>
      </c>
      <c r="S34" s="48">
        <f t="shared" si="3"/>
        <v>1.2971813725490196</v>
      </c>
      <c r="T34" s="48">
        <f t="shared" si="4"/>
        <v>1.2832924836601309</v>
      </c>
      <c r="U34" s="48">
        <f t="shared" si="5"/>
        <v>1.2475781979458453</v>
      </c>
      <c r="V34" s="48">
        <f t="shared" si="6"/>
        <v>1.1605818609495084</v>
      </c>
      <c r="W34" s="48">
        <f t="shared" si="7"/>
        <v>1.0990433994110471</v>
      </c>
      <c r="X34" s="48">
        <f t="shared" si="8"/>
        <v>0.87295644288930818</v>
      </c>
      <c r="Y34" s="48">
        <f t="shared" si="9"/>
        <v>1.2975285947712418</v>
      </c>
      <c r="Z34" s="48"/>
      <c r="AA34" s="48">
        <f t="shared" si="17"/>
        <v>1.542013888888889</v>
      </c>
      <c r="AB34" s="48">
        <f t="shared" si="10"/>
        <v>1.6666666666666667</v>
      </c>
      <c r="AC34" s="48">
        <f t="shared" si="11"/>
        <v>1.354101038385253</v>
      </c>
      <c r="AD34" s="48">
        <f t="shared" si="12"/>
        <v>1.7500135438282705</v>
      </c>
      <c r="AE34" s="48">
        <f t="shared" si="13"/>
        <v>0.54177083776061874</v>
      </c>
      <c r="AF34" s="48">
        <f t="shared" si="14"/>
        <v>-0.18045138446160358</v>
      </c>
      <c r="AG34" s="49">
        <f t="shared" si="18"/>
        <v>1.667013888888889</v>
      </c>
      <c r="AH34" s="48">
        <f t="shared" si="15"/>
        <v>1.667013888888889</v>
      </c>
    </row>
    <row r="35" spans="1:34" x14ac:dyDescent="0.2">
      <c r="A35" s="42">
        <f t="shared" si="19"/>
        <v>31</v>
      </c>
      <c r="B35" s="58"/>
      <c r="C35" s="42">
        <f t="shared" si="22"/>
        <v>10.299999999999983</v>
      </c>
      <c r="D35" s="44">
        <f t="shared" si="23"/>
        <v>41.699999999999989</v>
      </c>
      <c r="E35" s="59">
        <v>250.6</v>
      </c>
      <c r="F35" s="58"/>
      <c r="G35" s="61" t="s">
        <v>82</v>
      </c>
      <c r="H35" s="61" t="s">
        <v>87</v>
      </c>
      <c r="I35" s="61"/>
      <c r="J35" s="58" t="s">
        <v>147</v>
      </c>
      <c r="K35" s="58" t="s">
        <v>208</v>
      </c>
      <c r="L35" s="58"/>
      <c r="M35" s="41"/>
      <c r="N35" s="41"/>
      <c r="P35" s="47">
        <f t="shared" si="1"/>
        <v>251</v>
      </c>
      <c r="Q35" s="47"/>
      <c r="R35" s="48">
        <f t="shared" si="2"/>
        <v>1.3075980392156863</v>
      </c>
      <c r="S35" s="48">
        <f t="shared" si="3"/>
        <v>1.3115042892156863</v>
      </c>
      <c r="T35" s="48">
        <f t="shared" si="4"/>
        <v>1.2985702614379087</v>
      </c>
      <c r="U35" s="48">
        <f t="shared" si="5"/>
        <v>1.2639472455648928</v>
      </c>
      <c r="V35" s="48">
        <f t="shared" si="6"/>
        <v>1.1782100660777135</v>
      </c>
      <c r="W35" s="48">
        <f t="shared" si="7"/>
        <v>1.1173767327443802</v>
      </c>
      <c r="X35" s="48">
        <f t="shared" si="8"/>
        <v>0.892883979121192</v>
      </c>
      <c r="Y35" s="48">
        <f t="shared" si="9"/>
        <v>1.3118515114379086</v>
      </c>
      <c r="Z35" s="48"/>
      <c r="AA35" s="48">
        <f t="shared" si="17"/>
        <v>1.5649305555555557</v>
      </c>
      <c r="AB35" s="48">
        <f t="shared" si="10"/>
        <v>1.6972222222222224</v>
      </c>
      <c r="AC35" s="48">
        <f t="shared" si="11"/>
        <v>1.3942072103605183</v>
      </c>
      <c r="AD35" s="48">
        <f t="shared" si="12"/>
        <v>1.7843894032247554</v>
      </c>
      <c r="AE35" s="48">
        <f t="shared" si="13"/>
        <v>0.58760417109395124</v>
      </c>
      <c r="AF35" s="48">
        <f t="shared" si="14"/>
        <v>-0.12952545853567798</v>
      </c>
      <c r="AG35" s="49">
        <f t="shared" si="18"/>
        <v>1.6975694444444447</v>
      </c>
      <c r="AH35" s="48">
        <f t="shared" si="15"/>
        <v>1.6975694444444447</v>
      </c>
    </row>
    <row r="36" spans="1:34" ht="15" x14ac:dyDescent="0.2">
      <c r="A36" s="42">
        <f t="shared" si="19"/>
        <v>32</v>
      </c>
      <c r="B36" s="64" t="s">
        <v>128</v>
      </c>
      <c r="C36" s="42">
        <f t="shared" si="22"/>
        <v>1.9000000000000057</v>
      </c>
      <c r="D36" s="44">
        <f t="shared" si="23"/>
        <v>43.599999999999994</v>
      </c>
      <c r="E36" s="66">
        <v>252.5</v>
      </c>
      <c r="F36" s="67" t="s">
        <v>296</v>
      </c>
      <c r="G36" s="69" t="s">
        <v>105</v>
      </c>
      <c r="H36" s="69" t="s">
        <v>106</v>
      </c>
      <c r="I36" s="69"/>
      <c r="J36" s="63" t="s">
        <v>147</v>
      </c>
      <c r="K36" s="63"/>
      <c r="L36" s="63" t="s">
        <v>295</v>
      </c>
      <c r="M36" s="41"/>
      <c r="N36" s="41"/>
      <c r="P36" s="47">
        <f t="shared" si="1"/>
        <v>253</v>
      </c>
      <c r="Q36" s="47"/>
      <c r="R36" s="48">
        <f t="shared" si="2"/>
        <v>1.3100490196078431</v>
      </c>
      <c r="S36" s="48">
        <f t="shared" si="3"/>
        <v>1.314108455882353</v>
      </c>
      <c r="T36" s="48">
        <f t="shared" si="4"/>
        <v>1.3013480392156864</v>
      </c>
      <c r="U36" s="48">
        <f t="shared" si="5"/>
        <v>1.2669234360410835</v>
      </c>
      <c r="V36" s="48">
        <f t="shared" si="6"/>
        <v>1.1814151942828417</v>
      </c>
      <c r="W36" s="48">
        <f t="shared" si="7"/>
        <v>1.1207100660777136</v>
      </c>
      <c r="X36" s="48">
        <f t="shared" si="8"/>
        <v>0.89650716752698889</v>
      </c>
      <c r="Y36" s="48">
        <f t="shared" si="9"/>
        <v>1.3144556781045751</v>
      </c>
      <c r="Z36" s="48"/>
      <c r="AA36" s="48">
        <f t="shared" si="17"/>
        <v>1.5690972222222224</v>
      </c>
      <c r="AB36" s="48">
        <f t="shared" si="10"/>
        <v>1.7027777777777779</v>
      </c>
      <c r="AC36" s="48">
        <f t="shared" si="11"/>
        <v>1.4014992416287486</v>
      </c>
      <c r="AD36" s="48">
        <f t="shared" si="12"/>
        <v>1.7906395594786613</v>
      </c>
      <c r="AE36" s="48">
        <f t="shared" si="13"/>
        <v>0.59593750442728499</v>
      </c>
      <c r="AF36" s="48">
        <f t="shared" si="14"/>
        <v>-0.12026619927641846</v>
      </c>
      <c r="AG36" s="49">
        <f t="shared" si="18"/>
        <v>1.7031250000000002</v>
      </c>
      <c r="AH36" s="48">
        <f t="shared" si="15"/>
        <v>1.7031250000000002</v>
      </c>
    </row>
    <row r="37" spans="1:34" x14ac:dyDescent="0.2">
      <c r="A37" s="42">
        <f t="shared" si="19"/>
        <v>33</v>
      </c>
      <c r="B37" s="58"/>
      <c r="C37" s="42">
        <f t="shared" si="22"/>
        <v>2.5999999999999943</v>
      </c>
      <c r="D37" s="44">
        <f t="shared" si="23"/>
        <v>2.5999999999999943</v>
      </c>
      <c r="E37" s="59">
        <v>255.1</v>
      </c>
      <c r="F37" s="58"/>
      <c r="G37" s="61" t="s">
        <v>93</v>
      </c>
      <c r="H37" s="61" t="s">
        <v>73</v>
      </c>
      <c r="I37" s="61"/>
      <c r="J37" s="58" t="s">
        <v>147</v>
      </c>
      <c r="K37" s="58" t="s">
        <v>210</v>
      </c>
      <c r="L37" s="62"/>
      <c r="M37" s="41"/>
      <c r="N37" s="41"/>
      <c r="P37" s="47">
        <f t="shared" si="1"/>
        <v>255</v>
      </c>
      <c r="Q37" s="47"/>
      <c r="R37" s="48">
        <f t="shared" si="2"/>
        <v>1.3125</v>
      </c>
      <c r="S37" s="48">
        <f t="shared" si="3"/>
        <v>1.3167126225490196</v>
      </c>
      <c r="T37" s="48">
        <f t="shared" si="4"/>
        <v>1.3041258169934642</v>
      </c>
      <c r="U37" s="48">
        <f t="shared" si="5"/>
        <v>1.2698996265172737</v>
      </c>
      <c r="V37" s="48">
        <f t="shared" si="6"/>
        <v>1.1846203224879699</v>
      </c>
      <c r="W37" s="48">
        <f t="shared" si="7"/>
        <v>1.124043399411047</v>
      </c>
      <c r="X37" s="48">
        <f t="shared" si="8"/>
        <v>0.90013035593278579</v>
      </c>
      <c r="Y37" s="48">
        <f t="shared" si="9"/>
        <v>1.3170598447712418</v>
      </c>
      <c r="Z37" s="48"/>
      <c r="AA37" s="48">
        <f t="shared" si="17"/>
        <v>1.573263888888889</v>
      </c>
      <c r="AB37" s="48">
        <f t="shared" si="10"/>
        <v>1.7083333333333335</v>
      </c>
      <c r="AC37" s="48">
        <f t="shared" si="11"/>
        <v>1.4087912728969785</v>
      </c>
      <c r="AD37" s="48">
        <f t="shared" si="12"/>
        <v>1.7968897157325681</v>
      </c>
      <c r="AE37" s="48">
        <f t="shared" si="13"/>
        <v>0.60427083776061874</v>
      </c>
      <c r="AF37" s="48">
        <f t="shared" si="14"/>
        <v>-0.11100694001715894</v>
      </c>
      <c r="AG37" s="49">
        <f t="shared" si="18"/>
        <v>1.7086805555555558</v>
      </c>
      <c r="AH37" s="48">
        <f t="shared" si="15"/>
        <v>1.7086805555555558</v>
      </c>
    </row>
    <row r="38" spans="1:34" x14ac:dyDescent="0.2">
      <c r="A38" s="42">
        <f t="shared" si="19"/>
        <v>34</v>
      </c>
      <c r="B38" s="58"/>
      <c r="C38" s="42">
        <f t="shared" si="22"/>
        <v>4.7999999999999829</v>
      </c>
      <c r="D38" s="44">
        <f t="shared" si="23"/>
        <v>7.3999999999999773</v>
      </c>
      <c r="E38" s="59">
        <v>259.89999999999998</v>
      </c>
      <c r="F38" s="58"/>
      <c r="G38" s="61" t="s">
        <v>86</v>
      </c>
      <c r="H38" s="61" t="s">
        <v>87</v>
      </c>
      <c r="I38" s="61"/>
      <c r="J38" s="58" t="s">
        <v>147</v>
      </c>
      <c r="K38" s="58" t="s">
        <v>211</v>
      </c>
      <c r="L38" s="58" t="s">
        <v>212</v>
      </c>
      <c r="M38" s="41"/>
      <c r="N38" s="41"/>
      <c r="P38" s="47">
        <f t="shared" si="1"/>
        <v>260</v>
      </c>
      <c r="Q38" s="47"/>
      <c r="R38" s="48">
        <f t="shared" si="2"/>
        <v>1.3186274509803921</v>
      </c>
      <c r="S38" s="48">
        <f t="shared" si="3"/>
        <v>1.3232230392156863</v>
      </c>
      <c r="T38" s="48">
        <f t="shared" si="4"/>
        <v>1.3110702614379086</v>
      </c>
      <c r="U38" s="48">
        <f t="shared" si="5"/>
        <v>1.27734010270775</v>
      </c>
      <c r="V38" s="48">
        <f t="shared" si="6"/>
        <v>1.1926331430007904</v>
      </c>
      <c r="W38" s="48">
        <f t="shared" si="7"/>
        <v>1.1323767327443803</v>
      </c>
      <c r="X38" s="48">
        <f t="shared" si="8"/>
        <v>0.90918832694727891</v>
      </c>
      <c r="Y38" s="48">
        <f t="shared" si="9"/>
        <v>1.3235702614379086</v>
      </c>
      <c r="Z38" s="48"/>
      <c r="AA38" s="48">
        <f t="shared" si="17"/>
        <v>1.5836805555555558</v>
      </c>
      <c r="AB38" s="48">
        <f t="shared" si="10"/>
        <v>1.7222222222222223</v>
      </c>
      <c r="AC38" s="48">
        <f t="shared" si="11"/>
        <v>1.4270213510675538</v>
      </c>
      <c r="AD38" s="48">
        <f t="shared" si="12"/>
        <v>1.8125151063673339</v>
      </c>
      <c r="AE38" s="48">
        <f t="shared" si="13"/>
        <v>0.62510417109395178</v>
      </c>
      <c r="AF38" s="48">
        <f t="shared" si="14"/>
        <v>-8.7858791869011021E-2</v>
      </c>
      <c r="AG38" s="49">
        <f t="shared" si="18"/>
        <v>1.7225694444444446</v>
      </c>
      <c r="AH38" s="48">
        <f t="shared" si="15"/>
        <v>1.7225694444444446</v>
      </c>
    </row>
    <row r="39" spans="1:34" x14ac:dyDescent="0.2">
      <c r="A39" s="42">
        <f t="shared" si="19"/>
        <v>35</v>
      </c>
      <c r="B39" s="58"/>
      <c r="C39" s="42">
        <f t="shared" si="22"/>
        <v>5.6000000000000227</v>
      </c>
      <c r="D39" s="44">
        <f t="shared" si="23"/>
        <v>13</v>
      </c>
      <c r="E39" s="59">
        <v>265.5</v>
      </c>
      <c r="F39" s="58"/>
      <c r="G39" s="61" t="s">
        <v>86</v>
      </c>
      <c r="H39" s="61" t="s">
        <v>87</v>
      </c>
      <c r="I39" s="61"/>
      <c r="J39" s="58" t="s">
        <v>147</v>
      </c>
      <c r="K39" s="58" t="s">
        <v>213</v>
      </c>
      <c r="L39" s="58" t="s">
        <v>214</v>
      </c>
      <c r="M39" s="41"/>
      <c r="N39" s="41"/>
      <c r="P39" s="47">
        <f t="shared" si="1"/>
        <v>266</v>
      </c>
      <c r="Q39" s="47"/>
      <c r="R39" s="48">
        <f t="shared" si="2"/>
        <v>1.3259803921568627</v>
      </c>
      <c r="S39" s="48">
        <f t="shared" si="3"/>
        <v>1.3310355392156863</v>
      </c>
      <c r="T39" s="48">
        <f t="shared" si="4"/>
        <v>1.3194035947712419</v>
      </c>
      <c r="U39" s="48">
        <f t="shared" si="5"/>
        <v>1.2862686741363214</v>
      </c>
      <c r="V39" s="48">
        <f t="shared" si="6"/>
        <v>1.202248527616175</v>
      </c>
      <c r="W39" s="48">
        <f t="shared" si="7"/>
        <v>1.1423767327443803</v>
      </c>
      <c r="X39" s="48">
        <f t="shared" si="8"/>
        <v>0.92005789216467004</v>
      </c>
      <c r="Y39" s="48">
        <f t="shared" si="9"/>
        <v>1.3313827614379086</v>
      </c>
      <c r="Z39" s="48"/>
      <c r="AA39" s="48">
        <f t="shared" si="17"/>
        <v>1.5961805555555557</v>
      </c>
      <c r="AB39" s="48">
        <f t="shared" si="10"/>
        <v>1.7388888888888889</v>
      </c>
      <c r="AC39" s="48">
        <f t="shared" si="11"/>
        <v>1.448897444872244</v>
      </c>
      <c r="AD39" s="48">
        <f t="shared" si="12"/>
        <v>1.8312655751290525</v>
      </c>
      <c r="AE39" s="48">
        <f t="shared" si="13"/>
        <v>0.65010417109395124</v>
      </c>
      <c r="AF39" s="48">
        <f t="shared" si="14"/>
        <v>-6.0081014091233342E-2</v>
      </c>
      <c r="AG39" s="49">
        <f t="shared" si="18"/>
        <v>1.7392361111111112</v>
      </c>
      <c r="AH39" s="48">
        <f t="shared" si="15"/>
        <v>1.7392361111111112</v>
      </c>
    </row>
    <row r="40" spans="1:34" x14ac:dyDescent="0.2">
      <c r="A40" s="42">
        <f t="shared" si="19"/>
        <v>36</v>
      </c>
      <c r="B40" s="58"/>
      <c r="C40" s="42">
        <f t="shared" si="22"/>
        <v>7.3000000000000114</v>
      </c>
      <c r="D40" s="44">
        <f t="shared" si="23"/>
        <v>20.300000000000011</v>
      </c>
      <c r="E40" s="59">
        <v>272.8</v>
      </c>
      <c r="F40" s="58"/>
      <c r="G40" s="61" t="s">
        <v>82</v>
      </c>
      <c r="H40" s="61" t="s">
        <v>73</v>
      </c>
      <c r="I40" s="61"/>
      <c r="J40" s="58" t="s">
        <v>150</v>
      </c>
      <c r="K40" s="58" t="s">
        <v>215</v>
      </c>
      <c r="L40" s="58" t="s">
        <v>92</v>
      </c>
      <c r="M40" s="41"/>
      <c r="N40" s="41"/>
      <c r="P40" s="47">
        <f t="shared" si="1"/>
        <v>273</v>
      </c>
      <c r="Q40" s="47"/>
      <c r="R40" s="48">
        <f t="shared" si="2"/>
        <v>1.3345588235294117</v>
      </c>
      <c r="S40" s="48">
        <f t="shared" si="3"/>
        <v>1.3401501225490196</v>
      </c>
      <c r="T40" s="48">
        <f t="shared" si="4"/>
        <v>1.3291258169934641</v>
      </c>
      <c r="U40" s="48">
        <f t="shared" si="5"/>
        <v>1.2966853408029881</v>
      </c>
      <c r="V40" s="48">
        <f t="shared" si="6"/>
        <v>1.2134664763341239</v>
      </c>
      <c r="W40" s="48">
        <f t="shared" si="7"/>
        <v>1.1540433994110471</v>
      </c>
      <c r="X40" s="48">
        <f t="shared" si="8"/>
        <v>0.93273905158495962</v>
      </c>
      <c r="Y40" s="48">
        <f t="shared" si="9"/>
        <v>1.3404973447712418</v>
      </c>
      <c r="Z40" s="48"/>
      <c r="AA40" s="48">
        <f t="shared" si="17"/>
        <v>1.6107638888888889</v>
      </c>
      <c r="AB40" s="48">
        <f t="shared" si="10"/>
        <v>1.7583333333333333</v>
      </c>
      <c r="AC40" s="48">
        <f t="shared" si="11"/>
        <v>1.4744195543110492</v>
      </c>
      <c r="AD40" s="48">
        <f t="shared" si="12"/>
        <v>1.8531411220177247</v>
      </c>
      <c r="AE40" s="48">
        <f t="shared" si="13"/>
        <v>0.67927083776061803</v>
      </c>
      <c r="AF40" s="48">
        <f t="shared" si="14"/>
        <v>-2.7673606683825014E-2</v>
      </c>
      <c r="AG40" s="49">
        <f t="shared" si="18"/>
        <v>1.7586805555555556</v>
      </c>
      <c r="AH40" s="48">
        <f t="shared" si="15"/>
        <v>1.7586805555555556</v>
      </c>
    </row>
    <row r="41" spans="1:34" x14ac:dyDescent="0.2">
      <c r="A41" s="42">
        <f t="shared" si="19"/>
        <v>37</v>
      </c>
      <c r="B41" s="58"/>
      <c r="C41" s="42">
        <f t="shared" si="22"/>
        <v>4.8999999999999773</v>
      </c>
      <c r="D41" s="44">
        <f t="shared" si="23"/>
        <v>25.199999999999989</v>
      </c>
      <c r="E41" s="59">
        <v>277.7</v>
      </c>
      <c r="F41" s="58"/>
      <c r="G41" s="61" t="s">
        <v>86</v>
      </c>
      <c r="H41" s="61" t="s">
        <v>87</v>
      </c>
      <c r="I41" s="61"/>
      <c r="J41" s="58"/>
      <c r="K41" s="58" t="s">
        <v>216</v>
      </c>
      <c r="L41" s="58" t="s">
        <v>217</v>
      </c>
      <c r="M41" s="41"/>
      <c r="N41" s="41"/>
      <c r="P41" s="47">
        <f t="shared" si="1"/>
        <v>278</v>
      </c>
      <c r="Q41" s="47"/>
      <c r="R41" s="48">
        <f t="shared" si="2"/>
        <v>1.3406862745098038</v>
      </c>
      <c r="S41" s="48">
        <f t="shared" si="3"/>
        <v>1.3466605392156863</v>
      </c>
      <c r="T41" s="48">
        <f t="shared" si="4"/>
        <v>1.3360702614379085</v>
      </c>
      <c r="U41" s="48">
        <f t="shared" si="5"/>
        <v>1.3041258169934642</v>
      </c>
      <c r="V41" s="48">
        <f t="shared" si="6"/>
        <v>1.2214792968469441</v>
      </c>
      <c r="W41" s="48">
        <f t="shared" si="7"/>
        <v>1.1623767327443801</v>
      </c>
      <c r="X41" s="48">
        <f t="shared" si="8"/>
        <v>0.94179702259945275</v>
      </c>
      <c r="Y41" s="48">
        <f t="shared" si="9"/>
        <v>1.3470077614379086</v>
      </c>
      <c r="Z41" s="48"/>
      <c r="AA41" s="48">
        <f t="shared" si="17"/>
        <v>1.6211805555555558</v>
      </c>
      <c r="AB41" s="48">
        <f t="shared" si="10"/>
        <v>1.7722222222222221</v>
      </c>
      <c r="AC41" s="48">
        <f t="shared" si="11"/>
        <v>1.4926496324816245</v>
      </c>
      <c r="AD41" s="48">
        <f t="shared" si="12"/>
        <v>1.8687665126524906</v>
      </c>
      <c r="AE41" s="48">
        <f t="shared" si="13"/>
        <v>0.70010417109395195</v>
      </c>
      <c r="AF41" s="48">
        <f t="shared" si="14"/>
        <v>-4.5254585356779842E-3</v>
      </c>
      <c r="AG41" s="49">
        <f t="shared" si="18"/>
        <v>1.7725694444444444</v>
      </c>
      <c r="AH41" s="48">
        <f t="shared" si="15"/>
        <v>1.7725694444444444</v>
      </c>
    </row>
    <row r="42" spans="1:34" x14ac:dyDescent="0.2">
      <c r="A42" s="42">
        <f t="shared" si="19"/>
        <v>38</v>
      </c>
      <c r="B42" s="58"/>
      <c r="C42" s="42">
        <f t="shared" si="22"/>
        <v>0.5</v>
      </c>
      <c r="D42" s="44">
        <f t="shared" si="23"/>
        <v>25.699999999999989</v>
      </c>
      <c r="E42" s="59">
        <v>278.2</v>
      </c>
      <c r="F42" s="58"/>
      <c r="G42" s="61" t="s">
        <v>76</v>
      </c>
      <c r="H42" s="61" t="s">
        <v>87</v>
      </c>
      <c r="I42" s="61"/>
      <c r="J42" s="58" t="s">
        <v>151</v>
      </c>
      <c r="K42" s="58"/>
      <c r="L42" s="58" t="s">
        <v>92</v>
      </c>
      <c r="M42" s="41"/>
      <c r="N42" s="41"/>
      <c r="P42" s="47">
        <f t="shared" si="1"/>
        <v>278</v>
      </c>
      <c r="Q42" s="47"/>
      <c r="R42" s="48">
        <f t="shared" si="2"/>
        <v>1.3406862745098038</v>
      </c>
      <c r="S42" s="48">
        <f t="shared" si="3"/>
        <v>1.3466605392156863</v>
      </c>
      <c r="T42" s="48">
        <f t="shared" si="4"/>
        <v>1.3360702614379085</v>
      </c>
      <c r="U42" s="48">
        <f t="shared" si="5"/>
        <v>1.3041258169934642</v>
      </c>
      <c r="V42" s="48">
        <f t="shared" si="6"/>
        <v>1.2214792968469441</v>
      </c>
      <c r="W42" s="48">
        <f t="shared" si="7"/>
        <v>1.1623767327443801</v>
      </c>
      <c r="X42" s="48">
        <f t="shared" si="8"/>
        <v>0.94179702259945275</v>
      </c>
      <c r="Y42" s="48">
        <f t="shared" si="9"/>
        <v>1.3470077614379086</v>
      </c>
      <c r="Z42" s="48"/>
      <c r="AA42" s="48">
        <f t="shared" si="17"/>
        <v>1.6211805555555558</v>
      </c>
      <c r="AB42" s="48">
        <f t="shared" si="10"/>
        <v>1.7722222222222221</v>
      </c>
      <c r="AC42" s="48">
        <f t="shared" si="11"/>
        <v>1.4926496324816245</v>
      </c>
      <c r="AD42" s="48">
        <f t="shared" si="12"/>
        <v>1.8687665126524906</v>
      </c>
      <c r="AE42" s="48">
        <f t="shared" si="13"/>
        <v>0.70010417109395195</v>
      </c>
      <c r="AF42" s="48">
        <f t="shared" si="14"/>
        <v>-4.5254585356779842E-3</v>
      </c>
      <c r="AG42" s="49">
        <f t="shared" si="18"/>
        <v>1.7725694444444444</v>
      </c>
      <c r="AH42" s="48">
        <f t="shared" si="15"/>
        <v>1.7725694444444444</v>
      </c>
    </row>
    <row r="43" spans="1:34" x14ac:dyDescent="0.2">
      <c r="A43" s="42">
        <f t="shared" si="19"/>
        <v>39</v>
      </c>
      <c r="B43" s="58"/>
      <c r="C43" s="42">
        <f t="shared" si="22"/>
        <v>3.8000000000000114</v>
      </c>
      <c r="D43" s="44">
        <f t="shared" si="23"/>
        <v>29.5</v>
      </c>
      <c r="E43" s="56">
        <v>282</v>
      </c>
      <c r="F43" s="54"/>
      <c r="G43" s="57" t="s">
        <v>82</v>
      </c>
      <c r="H43" s="57" t="s">
        <v>87</v>
      </c>
      <c r="I43" s="57"/>
      <c r="J43" s="54" t="s">
        <v>292</v>
      </c>
      <c r="K43" s="54"/>
      <c r="L43" s="54" t="s">
        <v>272</v>
      </c>
      <c r="M43" s="41"/>
      <c r="N43" s="41"/>
      <c r="P43" s="47">
        <f t="shared" si="1"/>
        <v>282</v>
      </c>
      <c r="Q43" s="47"/>
      <c r="R43" s="48">
        <f t="shared" si="2"/>
        <v>1.3455882352941178</v>
      </c>
      <c r="S43" s="48">
        <f t="shared" si="3"/>
        <v>1.3518688725490196</v>
      </c>
      <c r="T43" s="48">
        <f t="shared" si="4"/>
        <v>1.3416258169934641</v>
      </c>
      <c r="U43" s="48">
        <f t="shared" si="5"/>
        <v>1.3100781979458451</v>
      </c>
      <c r="V43" s="48">
        <f t="shared" si="6"/>
        <v>1.2278895532572005</v>
      </c>
      <c r="W43" s="48">
        <f t="shared" si="7"/>
        <v>1.169043399411047</v>
      </c>
      <c r="X43" s="48">
        <f t="shared" si="8"/>
        <v>0.94904339941104698</v>
      </c>
      <c r="Y43" s="48">
        <f t="shared" si="9"/>
        <v>1.3522160947712418</v>
      </c>
      <c r="Z43" s="48"/>
      <c r="AA43" s="48">
        <f t="shared" si="17"/>
        <v>1.6295138888888892</v>
      </c>
      <c r="AB43" s="48">
        <f t="shared" si="10"/>
        <v>1.7833333333333334</v>
      </c>
      <c r="AC43" s="48">
        <f t="shared" si="11"/>
        <v>1.5072336950180847</v>
      </c>
      <c r="AD43" s="48">
        <f t="shared" si="12"/>
        <v>1.8812668251603033</v>
      </c>
      <c r="AE43" s="48">
        <f t="shared" si="13"/>
        <v>0.71677083776061856</v>
      </c>
      <c r="AF43" s="48">
        <f t="shared" si="14"/>
        <v>1.3993059982841061E-2</v>
      </c>
      <c r="AG43" s="49">
        <f t="shared" si="18"/>
        <v>1.7836805555555557</v>
      </c>
      <c r="AH43" s="48">
        <f t="shared" si="15"/>
        <v>1.7836805555555557</v>
      </c>
    </row>
    <row r="44" spans="1:34" x14ac:dyDescent="0.2">
      <c r="A44" s="42">
        <f t="shared" si="19"/>
        <v>40</v>
      </c>
      <c r="B44" s="64" t="s">
        <v>287</v>
      </c>
      <c r="C44" s="42">
        <f t="shared" si="22"/>
        <v>0.80000000000001137</v>
      </c>
      <c r="D44" s="44">
        <f t="shared" si="23"/>
        <v>30.300000000000011</v>
      </c>
      <c r="E44" s="66">
        <v>282.8</v>
      </c>
      <c r="F44" s="63" t="s">
        <v>286</v>
      </c>
      <c r="G44" s="69" t="s">
        <v>86</v>
      </c>
      <c r="H44" s="69" t="s">
        <v>106</v>
      </c>
      <c r="I44" s="69"/>
      <c r="J44" s="63" t="s">
        <v>292</v>
      </c>
      <c r="K44" s="63"/>
      <c r="L44" s="63" t="s">
        <v>297</v>
      </c>
      <c r="M44" s="41"/>
      <c r="N44" s="41"/>
      <c r="P44" s="47">
        <f t="shared" si="1"/>
        <v>283</v>
      </c>
      <c r="Q44" s="47"/>
      <c r="R44" s="48">
        <f t="shared" si="2"/>
        <v>1.3468137254901962</v>
      </c>
      <c r="S44" s="48">
        <f t="shared" si="3"/>
        <v>1.353170955882353</v>
      </c>
      <c r="T44" s="48">
        <f t="shared" si="4"/>
        <v>1.3430147058823529</v>
      </c>
      <c r="U44" s="48">
        <f t="shared" si="5"/>
        <v>1.3115662931839405</v>
      </c>
      <c r="V44" s="48">
        <f t="shared" si="6"/>
        <v>1.2294921173597648</v>
      </c>
      <c r="W44" s="48">
        <f t="shared" si="7"/>
        <v>1.1707100660777137</v>
      </c>
      <c r="X44" s="48">
        <f t="shared" si="8"/>
        <v>0.95085499361394543</v>
      </c>
      <c r="Y44" s="48">
        <f t="shared" si="9"/>
        <v>1.3535181781045751</v>
      </c>
      <c r="Z44" s="48"/>
      <c r="AA44" s="48">
        <f t="shared" si="17"/>
        <v>1.6315972222222224</v>
      </c>
      <c r="AB44" s="48">
        <f t="shared" si="10"/>
        <v>1.7861111111111112</v>
      </c>
      <c r="AC44" s="48">
        <f t="shared" si="11"/>
        <v>1.5108797106521996</v>
      </c>
      <c r="AD44" s="48">
        <f t="shared" si="12"/>
        <v>1.8843919032872569</v>
      </c>
      <c r="AE44" s="48">
        <f t="shared" si="13"/>
        <v>0.72093750442728499</v>
      </c>
      <c r="AF44" s="48">
        <f t="shared" si="14"/>
        <v>1.8622689612470822E-2</v>
      </c>
      <c r="AG44" s="49">
        <f t="shared" si="18"/>
        <v>1.7864583333333335</v>
      </c>
      <c r="AH44" s="48">
        <f t="shared" si="15"/>
        <v>1.7864583333333335</v>
      </c>
    </row>
    <row r="45" spans="1:34" x14ac:dyDescent="0.2">
      <c r="A45" s="42">
        <f t="shared" si="19"/>
        <v>41</v>
      </c>
      <c r="B45" s="58"/>
      <c r="C45" s="42">
        <f t="shared" si="22"/>
        <v>5.0999999999999659</v>
      </c>
      <c r="D45" s="44">
        <f t="shared" si="23"/>
        <v>5.0999999999999659</v>
      </c>
      <c r="E45" s="59">
        <v>287.89999999999998</v>
      </c>
      <c r="F45" s="58"/>
      <c r="G45" s="61" t="s">
        <v>93</v>
      </c>
      <c r="H45" s="61" t="s">
        <v>73</v>
      </c>
      <c r="I45" s="61"/>
      <c r="J45" s="58" t="s">
        <v>152</v>
      </c>
      <c r="K45" s="58" t="s">
        <v>218</v>
      </c>
      <c r="L45" s="58" t="s">
        <v>219</v>
      </c>
      <c r="M45" s="41"/>
      <c r="N45" s="41"/>
      <c r="P45" s="47">
        <f t="shared" si="1"/>
        <v>288</v>
      </c>
      <c r="Q45" s="47"/>
      <c r="R45" s="48">
        <f t="shared" si="2"/>
        <v>1.3529411764705883</v>
      </c>
      <c r="S45" s="48">
        <f t="shared" si="3"/>
        <v>1.3596813725490196</v>
      </c>
      <c r="T45" s="48">
        <f t="shared" si="4"/>
        <v>1.3499591503267974</v>
      </c>
      <c r="U45" s="48">
        <f t="shared" si="5"/>
        <v>1.3190067693744167</v>
      </c>
      <c r="V45" s="48">
        <f t="shared" si="6"/>
        <v>1.2375049378725853</v>
      </c>
      <c r="W45" s="48">
        <f t="shared" si="7"/>
        <v>1.1790433994110472</v>
      </c>
      <c r="X45" s="48">
        <f t="shared" si="8"/>
        <v>0.95991296462843811</v>
      </c>
      <c r="Y45" s="48">
        <f t="shared" si="9"/>
        <v>1.3600285947712418</v>
      </c>
      <c r="Z45" s="48"/>
      <c r="AA45" s="48">
        <f t="shared" si="17"/>
        <v>1.6420138888888889</v>
      </c>
      <c r="AB45" s="48">
        <f t="shared" si="10"/>
        <v>1.8</v>
      </c>
      <c r="AC45" s="48">
        <f t="shared" si="11"/>
        <v>1.5291097888227749</v>
      </c>
      <c r="AD45" s="48">
        <f t="shared" si="12"/>
        <v>1.9000172939220228</v>
      </c>
      <c r="AE45" s="48">
        <f t="shared" si="13"/>
        <v>0.74177083776061803</v>
      </c>
      <c r="AF45" s="48">
        <f t="shared" si="14"/>
        <v>4.177083776061874E-2</v>
      </c>
      <c r="AG45" s="49">
        <f t="shared" si="18"/>
        <v>1.8003472222222223</v>
      </c>
      <c r="AH45" s="48">
        <f t="shared" si="15"/>
        <v>1.8003472222222223</v>
      </c>
    </row>
    <row r="46" spans="1:34" x14ac:dyDescent="0.2">
      <c r="A46" s="42">
        <f t="shared" si="19"/>
        <v>42</v>
      </c>
      <c r="B46" s="58"/>
      <c r="C46" s="42">
        <f t="shared" si="22"/>
        <v>9.8000000000000114</v>
      </c>
      <c r="D46" s="44">
        <f t="shared" si="23"/>
        <v>14.899999999999977</v>
      </c>
      <c r="E46" s="59">
        <v>297.7</v>
      </c>
      <c r="F46" s="58" t="s">
        <v>158</v>
      </c>
      <c r="G46" s="61" t="s">
        <v>76</v>
      </c>
      <c r="H46" s="61" t="s">
        <v>73</v>
      </c>
      <c r="I46" s="61" t="s">
        <v>77</v>
      </c>
      <c r="J46" s="58" t="s">
        <v>153</v>
      </c>
      <c r="K46" s="58" t="s">
        <v>220</v>
      </c>
      <c r="L46" s="58"/>
      <c r="M46" s="41"/>
      <c r="N46" s="41"/>
      <c r="P46" s="47">
        <f t="shared" si="1"/>
        <v>298</v>
      </c>
      <c r="Q46" s="47"/>
      <c r="R46" s="48">
        <f t="shared" si="2"/>
        <v>1.3651960784313726</v>
      </c>
      <c r="S46" s="48">
        <f t="shared" si="3"/>
        <v>1.372702205882353</v>
      </c>
      <c r="T46" s="48">
        <f t="shared" si="4"/>
        <v>1.3638480392156864</v>
      </c>
      <c r="U46" s="48">
        <f t="shared" si="5"/>
        <v>1.3338877217553691</v>
      </c>
      <c r="V46" s="48">
        <f t="shared" si="6"/>
        <v>1.2535305788982263</v>
      </c>
      <c r="W46" s="48">
        <f t="shared" si="7"/>
        <v>1.1957100660777138</v>
      </c>
      <c r="X46" s="48">
        <f t="shared" si="8"/>
        <v>0.97802890665742392</v>
      </c>
      <c r="Y46" s="48">
        <f t="shared" si="9"/>
        <v>1.3730494281045751</v>
      </c>
      <c r="Z46" s="48"/>
      <c r="AA46" s="48">
        <f t="shared" si="17"/>
        <v>1.6628472222222224</v>
      </c>
      <c r="AB46" s="48">
        <f t="shared" si="10"/>
        <v>1.8277777777777779</v>
      </c>
      <c r="AC46" s="48">
        <f t="shared" si="11"/>
        <v>1.5655699451639251</v>
      </c>
      <c r="AD46" s="48">
        <f t="shared" si="12"/>
        <v>1.9312680751915541</v>
      </c>
      <c r="AE46" s="48">
        <f t="shared" si="13"/>
        <v>0.78343750442728499</v>
      </c>
      <c r="AF46" s="48">
        <f t="shared" si="14"/>
        <v>8.8067134056915464E-2</v>
      </c>
      <c r="AG46" s="49">
        <f t="shared" si="18"/>
        <v>1.8281250000000002</v>
      </c>
      <c r="AH46" s="48">
        <f t="shared" si="15"/>
        <v>1.8281250000000002</v>
      </c>
    </row>
    <row r="47" spans="1:34" x14ac:dyDescent="0.2">
      <c r="A47" s="42">
        <f t="shared" si="19"/>
        <v>43</v>
      </c>
      <c r="B47" s="58"/>
      <c r="C47" s="42">
        <f t="shared" si="22"/>
        <v>2.8000000000000114</v>
      </c>
      <c r="D47" s="44">
        <f t="shared" si="23"/>
        <v>17.699999999999989</v>
      </c>
      <c r="E47" s="59">
        <v>300.5</v>
      </c>
      <c r="F47" s="58" t="s">
        <v>155</v>
      </c>
      <c r="G47" s="61" t="s">
        <v>82</v>
      </c>
      <c r="H47" s="61" t="s">
        <v>87</v>
      </c>
      <c r="I47" s="61" t="s">
        <v>77</v>
      </c>
      <c r="J47" s="58" t="s">
        <v>154</v>
      </c>
      <c r="K47" s="58" t="s">
        <v>221</v>
      </c>
      <c r="L47" s="58" t="s">
        <v>222</v>
      </c>
      <c r="M47" s="41"/>
      <c r="N47" s="41"/>
      <c r="P47" s="47">
        <f t="shared" si="1"/>
        <v>301</v>
      </c>
      <c r="Q47" s="47"/>
      <c r="R47" s="48">
        <f t="shared" si="2"/>
        <v>1.3688725490196079</v>
      </c>
      <c r="S47" s="48">
        <f t="shared" si="3"/>
        <v>1.376608455882353</v>
      </c>
      <c r="T47" s="48">
        <f t="shared" si="4"/>
        <v>1.3680147058823531</v>
      </c>
      <c r="U47" s="48">
        <f t="shared" si="5"/>
        <v>1.3383520074696547</v>
      </c>
      <c r="V47" s="48">
        <f t="shared" si="6"/>
        <v>1.2583382712059186</v>
      </c>
      <c r="W47" s="48">
        <f t="shared" si="7"/>
        <v>1.2007100660777137</v>
      </c>
      <c r="X47" s="48">
        <f t="shared" si="8"/>
        <v>0.98346368926611927</v>
      </c>
      <c r="Y47" s="48">
        <f t="shared" si="9"/>
        <v>1.3769556781045751</v>
      </c>
      <c r="Z47" s="48"/>
      <c r="AA47" s="48">
        <f t="shared" si="17"/>
        <v>1.6690972222222225</v>
      </c>
      <c r="AB47" s="48">
        <f t="shared" si="10"/>
        <v>1.8361111111111112</v>
      </c>
      <c r="AC47" s="48">
        <f t="shared" si="11"/>
        <v>1.5765079920662703</v>
      </c>
      <c r="AD47" s="48">
        <f t="shared" si="12"/>
        <v>1.9406433095724136</v>
      </c>
      <c r="AE47" s="48">
        <f t="shared" si="13"/>
        <v>0.79593750442728517</v>
      </c>
      <c r="AF47" s="48">
        <f t="shared" si="14"/>
        <v>0.10195602294580475</v>
      </c>
      <c r="AG47" s="49">
        <f t="shared" si="18"/>
        <v>1.8364583333333335</v>
      </c>
      <c r="AH47" s="48">
        <f t="shared" si="15"/>
        <v>1.8364583333333335</v>
      </c>
    </row>
    <row r="48" spans="1:34" x14ac:dyDescent="0.2">
      <c r="A48" s="42">
        <f t="shared" si="19"/>
        <v>44</v>
      </c>
      <c r="B48" s="58"/>
      <c r="C48" s="42">
        <f t="shared" si="22"/>
        <v>1.6000000000000227</v>
      </c>
      <c r="D48" s="44">
        <f t="shared" si="23"/>
        <v>19.300000000000011</v>
      </c>
      <c r="E48" s="59">
        <v>302.10000000000002</v>
      </c>
      <c r="F48" s="58" t="s">
        <v>156</v>
      </c>
      <c r="G48" s="61" t="s">
        <v>76</v>
      </c>
      <c r="H48" s="61" t="s">
        <v>73</v>
      </c>
      <c r="I48" s="61" t="s">
        <v>77</v>
      </c>
      <c r="J48" s="58" t="s">
        <v>157</v>
      </c>
      <c r="K48" s="58" t="s">
        <v>159</v>
      </c>
      <c r="L48" s="58"/>
      <c r="M48" s="41"/>
      <c r="N48" s="41"/>
      <c r="P48" s="47">
        <f t="shared" si="1"/>
        <v>302</v>
      </c>
      <c r="Q48" s="47"/>
      <c r="R48" s="48">
        <f t="shared" si="2"/>
        <v>1.3700980392156863</v>
      </c>
      <c r="S48" s="48">
        <f t="shared" si="3"/>
        <v>1.3779105392156863</v>
      </c>
      <c r="T48" s="48">
        <f t="shared" si="4"/>
        <v>1.369403594771242</v>
      </c>
      <c r="U48" s="48">
        <f t="shared" si="5"/>
        <v>1.33984010270775</v>
      </c>
      <c r="V48" s="48">
        <f t="shared" si="6"/>
        <v>1.2599408353084827</v>
      </c>
      <c r="W48" s="48">
        <f t="shared" si="7"/>
        <v>1.2023767327443802</v>
      </c>
      <c r="X48" s="48">
        <f t="shared" si="8"/>
        <v>0.98527528346901772</v>
      </c>
      <c r="Y48" s="48">
        <f t="shared" si="9"/>
        <v>1.3782577614379086</v>
      </c>
      <c r="Z48" s="48"/>
      <c r="AA48" s="48">
        <f t="shared" si="17"/>
        <v>1.6711805555555557</v>
      </c>
      <c r="AB48" s="48">
        <f t="shared" si="10"/>
        <v>1.838888888888889</v>
      </c>
      <c r="AC48" s="48">
        <f t="shared" si="11"/>
        <v>1.5801540077003853</v>
      </c>
      <c r="AD48" s="48">
        <f t="shared" si="12"/>
        <v>1.9437683876993668</v>
      </c>
      <c r="AE48" s="48">
        <f t="shared" si="13"/>
        <v>0.8001041710939516</v>
      </c>
      <c r="AF48" s="48">
        <f t="shared" si="14"/>
        <v>0.10658565257543273</v>
      </c>
      <c r="AG48" s="49">
        <f t="shared" si="18"/>
        <v>1.8392361111111113</v>
      </c>
      <c r="AH48" s="48">
        <f t="shared" si="15"/>
        <v>1.8392361111111113</v>
      </c>
    </row>
    <row r="49" spans="1:34" x14ac:dyDescent="0.2">
      <c r="A49" s="42">
        <f t="shared" si="19"/>
        <v>45</v>
      </c>
      <c r="B49" s="64" t="s">
        <v>288</v>
      </c>
      <c r="C49" s="42">
        <f t="shared" si="22"/>
        <v>1.1999999999999886</v>
      </c>
      <c r="D49" s="44">
        <f t="shared" si="23"/>
        <v>20.5</v>
      </c>
      <c r="E49" s="59">
        <v>303.3</v>
      </c>
      <c r="F49" s="64" t="s">
        <v>160</v>
      </c>
      <c r="G49" s="61" t="s">
        <v>105</v>
      </c>
      <c r="H49" s="61" t="s">
        <v>106</v>
      </c>
      <c r="I49" s="61"/>
      <c r="J49" s="58" t="s">
        <v>161</v>
      </c>
      <c r="K49" s="58"/>
      <c r="L49" s="58" t="s">
        <v>223</v>
      </c>
      <c r="M49" s="41"/>
      <c r="N49" s="41"/>
      <c r="P49" s="47">
        <f t="shared" si="1"/>
        <v>303</v>
      </c>
      <c r="Q49" s="47"/>
      <c r="R49" s="48">
        <f t="shared" si="2"/>
        <v>1.3713235294117647</v>
      </c>
      <c r="S49" s="48">
        <f t="shared" si="3"/>
        <v>1.3792126225490196</v>
      </c>
      <c r="T49" s="48">
        <f t="shared" si="4"/>
        <v>1.3707924836601308</v>
      </c>
      <c r="U49" s="48">
        <f t="shared" si="5"/>
        <v>1.3413281979458451</v>
      </c>
      <c r="V49" s="48">
        <f t="shared" si="6"/>
        <v>1.2615433994110468</v>
      </c>
      <c r="W49" s="48">
        <f t="shared" si="7"/>
        <v>1.2040433994110469</v>
      </c>
      <c r="X49" s="48">
        <f t="shared" si="8"/>
        <v>0.98708687767191661</v>
      </c>
      <c r="Y49" s="48">
        <f t="shared" si="9"/>
        <v>1.3795598447712418</v>
      </c>
      <c r="Z49" s="48"/>
      <c r="AA49" s="48">
        <f t="shared" si="17"/>
        <v>1.6732638888888889</v>
      </c>
      <c r="AB49" s="48">
        <f t="shared" si="10"/>
        <v>1.8416666666666668</v>
      </c>
      <c r="AC49" s="48">
        <f t="shared" si="11"/>
        <v>1.5838000233345004</v>
      </c>
      <c r="AD49" s="48">
        <f t="shared" si="12"/>
        <v>1.9468934658263204</v>
      </c>
      <c r="AE49" s="48">
        <f t="shared" si="13"/>
        <v>0.80427083776061803</v>
      </c>
      <c r="AF49" s="48">
        <f t="shared" si="14"/>
        <v>0.11121528220506249</v>
      </c>
      <c r="AG49" s="49">
        <f t="shared" si="18"/>
        <v>1.8420138888888891</v>
      </c>
      <c r="AH49" s="48">
        <f t="shared" si="15"/>
        <v>1.8420138888888891</v>
      </c>
    </row>
    <row r="50" spans="1:34" x14ac:dyDescent="0.2">
      <c r="A50" s="42">
        <f t="shared" si="19"/>
        <v>46</v>
      </c>
      <c r="B50" s="58"/>
      <c r="C50" s="42">
        <f t="shared" si="22"/>
        <v>8.3000000000000114</v>
      </c>
      <c r="D50" s="44">
        <f t="shared" si="23"/>
        <v>8.3000000000000114</v>
      </c>
      <c r="E50" s="59">
        <v>311.60000000000002</v>
      </c>
      <c r="F50" s="58" t="s">
        <v>162</v>
      </c>
      <c r="G50" s="61" t="s">
        <v>82</v>
      </c>
      <c r="H50" s="61" t="s">
        <v>87</v>
      </c>
      <c r="I50" s="61" t="s">
        <v>77</v>
      </c>
      <c r="J50" s="58" t="s">
        <v>163</v>
      </c>
      <c r="K50" s="58"/>
      <c r="L50" s="58" t="s">
        <v>224</v>
      </c>
      <c r="M50" s="41"/>
      <c r="N50" s="41"/>
      <c r="P50" s="47">
        <f t="shared" si="1"/>
        <v>312</v>
      </c>
      <c r="Q50" s="47"/>
      <c r="R50" s="48">
        <f t="shared" si="2"/>
        <v>1.3823529411764706</v>
      </c>
      <c r="S50" s="48">
        <f t="shared" si="3"/>
        <v>1.3909313725490196</v>
      </c>
      <c r="T50" s="48">
        <f t="shared" si="4"/>
        <v>1.3832924836601308</v>
      </c>
      <c r="U50" s="48">
        <f t="shared" si="5"/>
        <v>1.3547210550887023</v>
      </c>
      <c r="V50" s="48">
        <f t="shared" si="6"/>
        <v>1.2759664763341239</v>
      </c>
      <c r="W50" s="48">
        <f t="shared" si="7"/>
        <v>1.2190433994110468</v>
      </c>
      <c r="X50" s="48">
        <f t="shared" si="8"/>
        <v>1.0033912254980035</v>
      </c>
      <c r="Y50" s="48">
        <f t="shared" si="9"/>
        <v>1.3912785947712418</v>
      </c>
      <c r="Z50" s="48"/>
      <c r="AA50" s="48">
        <f t="shared" si="17"/>
        <v>1.6920138888888892</v>
      </c>
      <c r="AB50" s="48">
        <f t="shared" si="10"/>
        <v>1.8666666666666667</v>
      </c>
      <c r="AC50" s="48">
        <f t="shared" si="11"/>
        <v>1.6166141640415359</v>
      </c>
      <c r="AD50" s="48">
        <f t="shared" si="12"/>
        <v>1.975019168968899</v>
      </c>
      <c r="AE50" s="48">
        <f t="shared" si="13"/>
        <v>0.84177083776061856</v>
      </c>
      <c r="AF50" s="48">
        <f t="shared" si="14"/>
        <v>0.15288194887172946</v>
      </c>
      <c r="AG50" s="49">
        <f t="shared" si="18"/>
        <v>1.867013888888889</v>
      </c>
      <c r="AH50" s="48">
        <f t="shared" si="15"/>
        <v>1.867013888888889</v>
      </c>
    </row>
    <row r="51" spans="1:34" x14ac:dyDescent="0.2">
      <c r="A51" s="42">
        <f t="shared" si="19"/>
        <v>47</v>
      </c>
      <c r="B51" s="58"/>
      <c r="C51" s="42">
        <f t="shared" si="22"/>
        <v>9.9999999999965894E-2</v>
      </c>
      <c r="D51" s="44">
        <f t="shared" si="23"/>
        <v>8.3999999999999773</v>
      </c>
      <c r="E51" s="59">
        <v>311.7</v>
      </c>
      <c r="F51" s="58" t="s">
        <v>164</v>
      </c>
      <c r="G51" s="61" t="s">
        <v>76</v>
      </c>
      <c r="H51" s="61" t="s">
        <v>73</v>
      </c>
      <c r="I51" s="61" t="s">
        <v>77</v>
      </c>
      <c r="J51" s="58"/>
      <c r="K51" s="58"/>
      <c r="L51" s="58" t="s">
        <v>225</v>
      </c>
      <c r="M51" s="41"/>
      <c r="N51" s="41"/>
      <c r="P51" s="47">
        <f t="shared" si="1"/>
        <v>312</v>
      </c>
      <c r="Q51" s="47"/>
      <c r="R51" s="48">
        <f t="shared" si="2"/>
        <v>1.3823529411764706</v>
      </c>
      <c r="S51" s="48">
        <f t="shared" si="3"/>
        <v>1.3909313725490196</v>
      </c>
      <c r="T51" s="48">
        <f t="shared" si="4"/>
        <v>1.3832924836601308</v>
      </c>
      <c r="U51" s="48">
        <f t="shared" si="5"/>
        <v>1.3547210550887023</v>
      </c>
      <c r="V51" s="48">
        <f t="shared" si="6"/>
        <v>1.2759664763341239</v>
      </c>
      <c r="W51" s="48">
        <f t="shared" si="7"/>
        <v>1.2190433994110468</v>
      </c>
      <c r="X51" s="48">
        <f t="shared" si="8"/>
        <v>1.0033912254980035</v>
      </c>
      <c r="Y51" s="48">
        <f t="shared" si="9"/>
        <v>1.3912785947712418</v>
      </c>
      <c r="Z51" s="48"/>
      <c r="AA51" s="48">
        <f t="shared" si="17"/>
        <v>1.6920138888888892</v>
      </c>
      <c r="AB51" s="48">
        <f t="shared" si="10"/>
        <v>1.8666666666666667</v>
      </c>
      <c r="AC51" s="48">
        <f t="shared" si="11"/>
        <v>1.6166141640415359</v>
      </c>
      <c r="AD51" s="48">
        <f t="shared" si="12"/>
        <v>1.975019168968899</v>
      </c>
      <c r="AE51" s="48">
        <f t="shared" si="13"/>
        <v>0.84177083776061856</v>
      </c>
      <c r="AF51" s="48">
        <f t="shared" si="14"/>
        <v>0.15288194887172946</v>
      </c>
      <c r="AG51" s="49">
        <f t="shared" si="18"/>
        <v>1.867013888888889</v>
      </c>
      <c r="AH51" s="48">
        <f t="shared" si="15"/>
        <v>1.867013888888889</v>
      </c>
    </row>
    <row r="52" spans="1:34" x14ac:dyDescent="0.2">
      <c r="A52" s="42">
        <f t="shared" si="19"/>
        <v>48</v>
      </c>
      <c r="B52" s="58"/>
      <c r="C52" s="42">
        <f t="shared" si="22"/>
        <v>6.1999999999999886</v>
      </c>
      <c r="D52" s="44">
        <f t="shared" si="23"/>
        <v>14.599999999999966</v>
      </c>
      <c r="E52" s="59">
        <v>317.89999999999998</v>
      </c>
      <c r="F52" s="58"/>
      <c r="G52" s="61" t="s">
        <v>82</v>
      </c>
      <c r="H52" s="61" t="s">
        <v>87</v>
      </c>
      <c r="I52" s="61"/>
      <c r="J52" s="58" t="s">
        <v>165</v>
      </c>
      <c r="K52" s="58"/>
      <c r="L52" s="58" t="s">
        <v>92</v>
      </c>
      <c r="M52" s="41"/>
      <c r="N52" s="41"/>
      <c r="P52" s="47">
        <f t="shared" si="1"/>
        <v>318</v>
      </c>
      <c r="Q52" s="47"/>
      <c r="R52" s="48">
        <f t="shared" si="2"/>
        <v>1.3897058823529411</v>
      </c>
      <c r="S52" s="48">
        <f t="shared" si="3"/>
        <v>1.3987438725490196</v>
      </c>
      <c r="T52" s="48">
        <f t="shared" si="4"/>
        <v>1.3916258169934641</v>
      </c>
      <c r="U52" s="48">
        <f t="shared" si="5"/>
        <v>1.3636496265172737</v>
      </c>
      <c r="V52" s="48">
        <f t="shared" si="6"/>
        <v>1.2855818609495084</v>
      </c>
      <c r="W52" s="48">
        <f t="shared" si="7"/>
        <v>1.229043399411047</v>
      </c>
      <c r="X52" s="48">
        <f t="shared" si="8"/>
        <v>1.0142607907153947</v>
      </c>
      <c r="Y52" s="48">
        <f t="shared" si="9"/>
        <v>1.3990910947712418</v>
      </c>
      <c r="Z52" s="48"/>
      <c r="AA52" s="48">
        <f t="shared" si="17"/>
        <v>1.7045138888888889</v>
      </c>
      <c r="AB52" s="48">
        <f t="shared" si="10"/>
        <v>1.8833333333333333</v>
      </c>
      <c r="AC52" s="48">
        <f t="shared" si="11"/>
        <v>1.6384902578462259</v>
      </c>
      <c r="AD52" s="48">
        <f t="shared" si="12"/>
        <v>1.9937696377306175</v>
      </c>
      <c r="AE52" s="48">
        <f t="shared" si="13"/>
        <v>0.86677083776061803</v>
      </c>
      <c r="AF52" s="48">
        <f t="shared" si="14"/>
        <v>0.18065972664950802</v>
      </c>
      <c r="AG52" s="49">
        <f t="shared" si="18"/>
        <v>1.8836805555555556</v>
      </c>
      <c r="AH52" s="48">
        <f t="shared" si="15"/>
        <v>1.8836805555555556</v>
      </c>
    </row>
    <row r="53" spans="1:34" x14ac:dyDescent="0.2">
      <c r="A53" s="42">
        <f t="shared" si="19"/>
        <v>49</v>
      </c>
      <c r="B53" s="58"/>
      <c r="C53" s="42">
        <f t="shared" si="22"/>
        <v>1.7000000000000455</v>
      </c>
      <c r="D53" s="44">
        <f t="shared" si="23"/>
        <v>16.300000000000011</v>
      </c>
      <c r="E53" s="59">
        <v>319.60000000000002</v>
      </c>
      <c r="F53" s="58" t="s">
        <v>166</v>
      </c>
      <c r="G53" s="61" t="s">
        <v>76</v>
      </c>
      <c r="H53" s="61" t="s">
        <v>73</v>
      </c>
      <c r="I53" s="61" t="s">
        <v>77</v>
      </c>
      <c r="J53" s="58" t="s">
        <v>165</v>
      </c>
      <c r="K53" s="58" t="s">
        <v>228</v>
      </c>
      <c r="L53" s="58" t="s">
        <v>226</v>
      </c>
      <c r="M53" s="41"/>
      <c r="N53" s="41"/>
      <c r="P53" s="47">
        <f t="shared" si="1"/>
        <v>320</v>
      </c>
      <c r="Q53" s="47"/>
      <c r="R53" s="48">
        <f t="shared" si="2"/>
        <v>1.392156862745098</v>
      </c>
      <c r="S53" s="48">
        <f t="shared" si="3"/>
        <v>1.4013480392156863</v>
      </c>
      <c r="T53" s="48">
        <f t="shared" si="4"/>
        <v>1.3944035947712419</v>
      </c>
      <c r="U53" s="48">
        <f t="shared" si="5"/>
        <v>1.3666258169934642</v>
      </c>
      <c r="V53" s="48">
        <f t="shared" si="6"/>
        <v>1.2887869891546366</v>
      </c>
      <c r="W53" s="48">
        <f t="shared" si="7"/>
        <v>1.2323767327443802</v>
      </c>
      <c r="X53" s="48">
        <f t="shared" si="8"/>
        <v>1.017883979121192</v>
      </c>
      <c r="Y53" s="48">
        <f t="shared" si="9"/>
        <v>1.4016952614379086</v>
      </c>
      <c r="Z53" s="48"/>
      <c r="AA53" s="48">
        <f t="shared" si="17"/>
        <v>1.7086805555555558</v>
      </c>
      <c r="AB53" s="48">
        <f t="shared" si="10"/>
        <v>1.8888888888888888</v>
      </c>
      <c r="AC53" s="48">
        <f t="shared" si="11"/>
        <v>1.6457822891144562</v>
      </c>
      <c r="AD53" s="48">
        <f t="shared" si="12"/>
        <v>2.0000197939845243</v>
      </c>
      <c r="AE53" s="48">
        <f t="shared" si="13"/>
        <v>0.87510417109395178</v>
      </c>
      <c r="AF53" s="48">
        <f t="shared" si="14"/>
        <v>0.18991898590876666</v>
      </c>
      <c r="AG53" s="49">
        <f t="shared" si="18"/>
        <v>1.8892361111111111</v>
      </c>
      <c r="AH53" s="48">
        <f t="shared" si="15"/>
        <v>1.8892361111111111</v>
      </c>
    </row>
    <row r="54" spans="1:34" x14ac:dyDescent="0.2">
      <c r="A54" s="42">
        <f t="shared" si="19"/>
        <v>50</v>
      </c>
      <c r="B54" s="58"/>
      <c r="C54" s="42">
        <f t="shared" si="22"/>
        <v>0.30000000000001137</v>
      </c>
      <c r="D54" s="44">
        <f t="shared" si="23"/>
        <v>16.600000000000023</v>
      </c>
      <c r="E54" s="59">
        <v>319.90000000000003</v>
      </c>
      <c r="F54" s="58" t="s">
        <v>167</v>
      </c>
      <c r="G54" s="57" t="s">
        <v>86</v>
      </c>
      <c r="H54" s="61" t="s">
        <v>87</v>
      </c>
      <c r="I54" s="61" t="s">
        <v>77</v>
      </c>
      <c r="J54" s="58" t="s">
        <v>165</v>
      </c>
      <c r="K54" s="58" t="s">
        <v>227</v>
      </c>
      <c r="L54" s="58" t="s">
        <v>229</v>
      </c>
      <c r="M54" s="41"/>
      <c r="N54" s="41"/>
      <c r="P54" s="47">
        <f t="shared" si="1"/>
        <v>320</v>
      </c>
      <c r="Q54" s="47"/>
      <c r="R54" s="48">
        <f t="shared" si="2"/>
        <v>1.392156862745098</v>
      </c>
      <c r="S54" s="48">
        <f t="shared" si="3"/>
        <v>1.4013480392156863</v>
      </c>
      <c r="T54" s="48">
        <f t="shared" si="4"/>
        <v>1.3944035947712419</v>
      </c>
      <c r="U54" s="48">
        <f t="shared" si="5"/>
        <v>1.3666258169934642</v>
      </c>
      <c r="V54" s="48">
        <f t="shared" si="6"/>
        <v>1.2887869891546366</v>
      </c>
      <c r="W54" s="48">
        <f t="shared" si="7"/>
        <v>1.2323767327443802</v>
      </c>
      <c r="X54" s="48">
        <f t="shared" si="8"/>
        <v>1.017883979121192</v>
      </c>
      <c r="Y54" s="48">
        <f t="shared" si="9"/>
        <v>1.4016952614379086</v>
      </c>
      <c r="Z54" s="48"/>
      <c r="AA54" s="48">
        <f t="shared" si="17"/>
        <v>1.7086805555555558</v>
      </c>
      <c r="AB54" s="48">
        <f t="shared" si="10"/>
        <v>1.8888888888888888</v>
      </c>
      <c r="AC54" s="48">
        <f t="shared" si="11"/>
        <v>1.6457822891144562</v>
      </c>
      <c r="AD54" s="48">
        <f t="shared" si="12"/>
        <v>2.0000197939845243</v>
      </c>
      <c r="AE54" s="48">
        <f t="shared" si="13"/>
        <v>0.87510417109395178</v>
      </c>
      <c r="AF54" s="48">
        <f t="shared" si="14"/>
        <v>0.18991898590876666</v>
      </c>
      <c r="AG54" s="49">
        <f t="shared" si="18"/>
        <v>1.8892361111111111</v>
      </c>
      <c r="AH54" s="48">
        <f t="shared" si="15"/>
        <v>1.8892361111111111</v>
      </c>
    </row>
    <row r="55" spans="1:34" x14ac:dyDescent="0.2">
      <c r="A55" s="42">
        <f t="shared" si="19"/>
        <v>51</v>
      </c>
      <c r="B55" s="58"/>
      <c r="C55" s="42">
        <f t="shared" si="22"/>
        <v>12.999999999999943</v>
      </c>
      <c r="D55" s="44">
        <f t="shared" si="23"/>
        <v>29.599999999999966</v>
      </c>
      <c r="E55" s="59">
        <v>332.9</v>
      </c>
      <c r="F55" s="58"/>
      <c r="G55" s="61" t="s">
        <v>82</v>
      </c>
      <c r="H55" s="61" t="s">
        <v>87</v>
      </c>
      <c r="I55" s="61"/>
      <c r="J55" s="58" t="s">
        <v>165</v>
      </c>
      <c r="K55" s="58"/>
      <c r="L55" s="58" t="s">
        <v>230</v>
      </c>
      <c r="M55" s="41"/>
      <c r="N55" s="41"/>
      <c r="P55" s="47">
        <f t="shared" si="1"/>
        <v>333</v>
      </c>
      <c r="Q55" s="47"/>
      <c r="R55" s="48">
        <f t="shared" si="2"/>
        <v>1.4080882352941178</v>
      </c>
      <c r="S55" s="48">
        <f t="shared" si="3"/>
        <v>1.4182751225490196</v>
      </c>
      <c r="T55" s="48">
        <f t="shared" si="4"/>
        <v>1.4124591503267974</v>
      </c>
      <c r="U55" s="48">
        <f t="shared" si="5"/>
        <v>1.3859710550887023</v>
      </c>
      <c r="V55" s="48">
        <f t="shared" si="6"/>
        <v>1.3096203224879699</v>
      </c>
      <c r="W55" s="48">
        <f t="shared" si="7"/>
        <v>1.2540433994110469</v>
      </c>
      <c r="X55" s="48">
        <f t="shared" si="8"/>
        <v>1.0414347037588731</v>
      </c>
      <c r="Y55" s="48">
        <f t="shared" si="9"/>
        <v>1.4186223447712418</v>
      </c>
      <c r="Z55" s="48"/>
      <c r="AA55" s="48">
        <f t="shared" si="17"/>
        <v>1.7357638888888889</v>
      </c>
      <c r="AB55" s="48">
        <f t="shared" si="10"/>
        <v>1.925</v>
      </c>
      <c r="AC55" s="48">
        <f t="shared" si="11"/>
        <v>1.6931804923579516</v>
      </c>
      <c r="AD55" s="48">
        <f t="shared" si="12"/>
        <v>2.0406458096349152</v>
      </c>
      <c r="AE55" s="48">
        <f t="shared" si="13"/>
        <v>0.92927083776061803</v>
      </c>
      <c r="AF55" s="48">
        <f t="shared" si="14"/>
        <v>0.25010417109395178</v>
      </c>
      <c r="AG55" s="49">
        <f t="shared" si="18"/>
        <v>1.9253472222222223</v>
      </c>
      <c r="AH55" s="48">
        <f t="shared" si="15"/>
        <v>1.9253472222222223</v>
      </c>
    </row>
    <row r="56" spans="1:34" x14ac:dyDescent="0.2">
      <c r="A56" s="42">
        <f t="shared" si="19"/>
        <v>52</v>
      </c>
      <c r="B56" s="64" t="s">
        <v>299</v>
      </c>
      <c r="C56" s="42">
        <f t="shared" si="22"/>
        <v>4.2000000000000455</v>
      </c>
      <c r="D56" s="44">
        <f t="shared" si="23"/>
        <v>33.800000000000011</v>
      </c>
      <c r="E56" s="59">
        <v>337.1</v>
      </c>
      <c r="F56" s="64" t="s">
        <v>168</v>
      </c>
      <c r="G56" s="61" t="s">
        <v>105</v>
      </c>
      <c r="H56" s="61" t="s">
        <v>106</v>
      </c>
      <c r="I56" s="61"/>
      <c r="J56" s="58" t="s">
        <v>165</v>
      </c>
      <c r="K56" s="58"/>
      <c r="L56" s="58"/>
      <c r="M56" s="41"/>
      <c r="N56" s="41"/>
      <c r="P56" s="47">
        <f t="shared" si="1"/>
        <v>337</v>
      </c>
      <c r="Q56" s="47"/>
      <c r="R56" s="48">
        <f t="shared" si="2"/>
        <v>1.4129901960784315</v>
      </c>
      <c r="S56" s="48">
        <f t="shared" si="3"/>
        <v>1.423483455882353</v>
      </c>
      <c r="T56" s="48">
        <f t="shared" si="4"/>
        <v>1.4180147058823531</v>
      </c>
      <c r="U56" s="48">
        <f t="shared" si="5"/>
        <v>1.3919234360410833</v>
      </c>
      <c r="V56" s="48">
        <f t="shared" si="6"/>
        <v>1.3160305788982263</v>
      </c>
      <c r="W56" s="48">
        <f t="shared" si="7"/>
        <v>1.2607100660777135</v>
      </c>
      <c r="X56" s="48">
        <f t="shared" si="8"/>
        <v>1.0486810805704674</v>
      </c>
      <c r="Y56" s="48">
        <f t="shared" si="9"/>
        <v>1.4238306781045751</v>
      </c>
      <c r="Z56" s="48"/>
      <c r="AA56" s="48">
        <f t="shared" si="17"/>
        <v>1.7440972222222224</v>
      </c>
      <c r="AB56" s="48">
        <f t="shared" si="10"/>
        <v>1.9361111111111111</v>
      </c>
      <c r="AC56" s="48">
        <f t="shared" si="11"/>
        <v>1.7077645548944118</v>
      </c>
      <c r="AD56" s="48">
        <f t="shared" si="12"/>
        <v>2.0531461221427278</v>
      </c>
      <c r="AE56" s="48">
        <f t="shared" si="13"/>
        <v>0.94593750442728552</v>
      </c>
      <c r="AF56" s="48">
        <f t="shared" si="14"/>
        <v>0.26862268961247082</v>
      </c>
      <c r="AG56" s="49">
        <f t="shared" si="18"/>
        <v>1.9364583333333334</v>
      </c>
      <c r="AH56" s="48">
        <f t="shared" si="15"/>
        <v>1.9364583333333334</v>
      </c>
    </row>
    <row r="57" spans="1:34" x14ac:dyDescent="0.2">
      <c r="A57" s="42">
        <f t="shared" si="19"/>
        <v>53</v>
      </c>
      <c r="B57" s="58"/>
      <c r="C57" s="42">
        <f t="shared" si="22"/>
        <v>8.8000000000000114</v>
      </c>
      <c r="D57" s="44">
        <f t="shared" si="23"/>
        <v>8.8000000000000114</v>
      </c>
      <c r="E57" s="59">
        <v>345.90000000000003</v>
      </c>
      <c r="F57" s="58"/>
      <c r="G57" s="61" t="s">
        <v>86</v>
      </c>
      <c r="H57" s="61" t="s">
        <v>87</v>
      </c>
      <c r="I57" s="61"/>
      <c r="J57" s="58" t="s">
        <v>169</v>
      </c>
      <c r="K57" s="58" t="s">
        <v>231</v>
      </c>
      <c r="L57" s="58"/>
      <c r="M57" s="41"/>
      <c r="N57" s="41"/>
      <c r="P57" s="47">
        <f t="shared" si="1"/>
        <v>346</v>
      </c>
      <c r="Q57" s="47"/>
      <c r="R57" s="48">
        <f t="shared" si="2"/>
        <v>1.4240196078431373</v>
      </c>
      <c r="S57" s="48">
        <f t="shared" si="3"/>
        <v>1.435202205882353</v>
      </c>
      <c r="T57" s="48">
        <f t="shared" si="4"/>
        <v>1.4305147058823531</v>
      </c>
      <c r="U57" s="48">
        <f t="shared" si="5"/>
        <v>1.4053162931839405</v>
      </c>
      <c r="V57" s="48">
        <f t="shared" si="6"/>
        <v>1.3304536558213031</v>
      </c>
      <c r="W57" s="48">
        <f t="shared" si="7"/>
        <v>1.2757100660777139</v>
      </c>
      <c r="X57" s="48">
        <f t="shared" si="8"/>
        <v>1.0649854283965543</v>
      </c>
      <c r="Y57" s="48">
        <f t="shared" si="9"/>
        <v>1.4355494281045751</v>
      </c>
      <c r="Z57" s="48"/>
      <c r="AA57" s="48">
        <f t="shared" si="17"/>
        <v>1.7628472222222225</v>
      </c>
      <c r="AB57" s="48">
        <f t="shared" si="10"/>
        <v>1.9611111111111112</v>
      </c>
      <c r="AC57" s="48">
        <f t="shared" si="11"/>
        <v>1.7405786956014473</v>
      </c>
      <c r="AD57" s="48">
        <f t="shared" si="12"/>
        <v>2.0812718252853064</v>
      </c>
      <c r="AE57" s="48">
        <f t="shared" si="13"/>
        <v>0.98343750442728517</v>
      </c>
      <c r="AF57" s="48">
        <f t="shared" si="14"/>
        <v>0.31028935627913778</v>
      </c>
      <c r="AG57" s="49">
        <f t="shared" si="18"/>
        <v>1.9614583333333335</v>
      </c>
      <c r="AH57" s="48">
        <f t="shared" si="15"/>
        <v>1.9614583333333335</v>
      </c>
    </row>
    <row r="58" spans="1:34" x14ac:dyDescent="0.2">
      <c r="A58" s="42">
        <f t="shared" si="19"/>
        <v>54</v>
      </c>
      <c r="B58" s="58"/>
      <c r="C58" s="42">
        <f t="shared" si="22"/>
        <v>4.1999999999999886</v>
      </c>
      <c r="D58" s="44">
        <f t="shared" si="23"/>
        <v>13</v>
      </c>
      <c r="E58" s="59">
        <v>350.1</v>
      </c>
      <c r="F58" s="58"/>
      <c r="G58" s="61" t="s">
        <v>82</v>
      </c>
      <c r="H58" s="61" t="s">
        <v>73</v>
      </c>
      <c r="I58" s="61"/>
      <c r="J58" s="58" t="s">
        <v>170</v>
      </c>
      <c r="K58" s="58"/>
      <c r="L58" s="58" t="s">
        <v>232</v>
      </c>
      <c r="M58" s="41"/>
      <c r="N58" s="41"/>
      <c r="P58" s="47">
        <f t="shared" si="1"/>
        <v>350</v>
      </c>
      <c r="Q58" s="47"/>
      <c r="R58" s="48">
        <f t="shared" si="2"/>
        <v>1.428921568627451</v>
      </c>
      <c r="S58" s="48">
        <f t="shared" si="3"/>
        <v>1.4404105392156863</v>
      </c>
      <c r="T58" s="48">
        <f t="shared" si="4"/>
        <v>1.4360702614379086</v>
      </c>
      <c r="U58" s="48">
        <f t="shared" si="5"/>
        <v>1.4112686741363214</v>
      </c>
      <c r="V58" s="48">
        <f t="shared" si="6"/>
        <v>1.3368639122315595</v>
      </c>
      <c r="W58" s="48">
        <f t="shared" si="7"/>
        <v>1.2823767327443802</v>
      </c>
      <c r="X58" s="48">
        <f t="shared" si="8"/>
        <v>1.0722318052081485</v>
      </c>
      <c r="Y58" s="48">
        <f t="shared" si="9"/>
        <v>1.4407577614379086</v>
      </c>
      <c r="Z58" s="48"/>
      <c r="AA58" s="48">
        <f t="shared" si="17"/>
        <v>1.7711805555555558</v>
      </c>
      <c r="AB58" s="48">
        <f t="shared" si="10"/>
        <v>1.9722222222222223</v>
      </c>
      <c r="AC58" s="48">
        <f t="shared" si="11"/>
        <v>1.7551627581379075</v>
      </c>
      <c r="AD58" s="48">
        <f t="shared" si="12"/>
        <v>2.0937721377931191</v>
      </c>
      <c r="AE58" s="48">
        <f t="shared" si="13"/>
        <v>1.0001041710939518</v>
      </c>
      <c r="AF58" s="48">
        <f t="shared" si="14"/>
        <v>0.32880787479765594</v>
      </c>
      <c r="AG58" s="49">
        <f t="shared" si="18"/>
        <v>1.9725694444444446</v>
      </c>
      <c r="AH58" s="48">
        <f t="shared" si="15"/>
        <v>1.9725694444444446</v>
      </c>
    </row>
    <row r="59" spans="1:34" x14ac:dyDescent="0.2">
      <c r="A59" s="42">
        <f t="shared" si="19"/>
        <v>55</v>
      </c>
      <c r="B59" s="58"/>
      <c r="C59" s="42">
        <f t="shared" si="22"/>
        <v>0.60000000000002274</v>
      </c>
      <c r="D59" s="44">
        <f t="shared" si="23"/>
        <v>13.600000000000023</v>
      </c>
      <c r="E59" s="59">
        <v>350.70000000000005</v>
      </c>
      <c r="F59" s="58"/>
      <c r="G59" s="61" t="s">
        <v>86</v>
      </c>
      <c r="H59" s="61" t="s">
        <v>87</v>
      </c>
      <c r="I59" s="61"/>
      <c r="J59" s="58" t="s">
        <v>171</v>
      </c>
      <c r="K59" s="58" t="s">
        <v>233</v>
      </c>
      <c r="L59" s="58" t="s">
        <v>234</v>
      </c>
      <c r="M59" s="41"/>
      <c r="N59" s="41"/>
      <c r="P59" s="47">
        <f t="shared" si="1"/>
        <v>351</v>
      </c>
      <c r="Q59" s="47"/>
      <c r="R59" s="48">
        <f t="shared" si="2"/>
        <v>1.4301470588235294</v>
      </c>
      <c r="S59" s="48">
        <f t="shared" si="3"/>
        <v>1.4417126225490196</v>
      </c>
      <c r="T59" s="48">
        <f t="shared" si="4"/>
        <v>1.4374591503267975</v>
      </c>
      <c r="U59" s="48">
        <f t="shared" si="5"/>
        <v>1.4127567693744167</v>
      </c>
      <c r="V59" s="48">
        <f t="shared" si="6"/>
        <v>1.3384664763341239</v>
      </c>
      <c r="W59" s="48">
        <f t="shared" si="7"/>
        <v>1.2840433994110469</v>
      </c>
      <c r="X59" s="48">
        <f t="shared" si="8"/>
        <v>1.074043399411047</v>
      </c>
      <c r="Y59" s="48">
        <f t="shared" si="9"/>
        <v>1.4420598447712418</v>
      </c>
      <c r="Z59" s="48"/>
      <c r="AA59" s="48">
        <f t="shared" si="17"/>
        <v>1.773263888888889</v>
      </c>
      <c r="AB59" s="48">
        <f t="shared" si="10"/>
        <v>1.9750000000000001</v>
      </c>
      <c r="AC59" s="48">
        <f t="shared" si="11"/>
        <v>1.7588087737720222</v>
      </c>
      <c r="AD59" s="48">
        <f t="shared" si="12"/>
        <v>2.0968972159200727</v>
      </c>
      <c r="AE59" s="48">
        <f t="shared" si="13"/>
        <v>1.0042708377606182</v>
      </c>
      <c r="AF59" s="48">
        <f t="shared" si="14"/>
        <v>0.3334375044272857</v>
      </c>
      <c r="AG59" s="49">
        <f t="shared" si="18"/>
        <v>1.9753472222222224</v>
      </c>
      <c r="AH59" s="48">
        <f t="shared" si="15"/>
        <v>1.9753472222222224</v>
      </c>
    </row>
    <row r="60" spans="1:34" x14ac:dyDescent="0.2">
      <c r="A60" s="42">
        <f t="shared" si="19"/>
        <v>56</v>
      </c>
      <c r="B60" s="58"/>
      <c r="C60" s="42">
        <f t="shared" si="22"/>
        <v>0.19999999999998863</v>
      </c>
      <c r="D60" s="44">
        <f t="shared" si="23"/>
        <v>13.800000000000011</v>
      </c>
      <c r="E60" s="59">
        <v>350.90000000000003</v>
      </c>
      <c r="F60" s="58"/>
      <c r="G60" s="61" t="s">
        <v>82</v>
      </c>
      <c r="H60" s="61" t="s">
        <v>73</v>
      </c>
      <c r="I60" s="61"/>
      <c r="J60" s="58" t="s">
        <v>146</v>
      </c>
      <c r="K60" s="58" t="s">
        <v>235</v>
      </c>
      <c r="L60" s="58" t="s">
        <v>92</v>
      </c>
      <c r="M60" s="41"/>
      <c r="N60" s="41"/>
      <c r="P60" s="47">
        <f t="shared" si="1"/>
        <v>351</v>
      </c>
      <c r="Q60" s="47"/>
      <c r="R60" s="48">
        <f t="shared" si="2"/>
        <v>1.4301470588235294</v>
      </c>
      <c r="S60" s="48">
        <f t="shared" si="3"/>
        <v>1.4417126225490196</v>
      </c>
      <c r="T60" s="48">
        <f t="shared" si="4"/>
        <v>1.4374591503267975</v>
      </c>
      <c r="U60" s="48">
        <f t="shared" si="5"/>
        <v>1.4127567693744167</v>
      </c>
      <c r="V60" s="48">
        <f t="shared" si="6"/>
        <v>1.3384664763341239</v>
      </c>
      <c r="W60" s="48">
        <f t="shared" si="7"/>
        <v>1.2840433994110469</v>
      </c>
      <c r="X60" s="48">
        <f t="shared" si="8"/>
        <v>1.074043399411047</v>
      </c>
      <c r="Y60" s="48">
        <f t="shared" si="9"/>
        <v>1.4420598447712418</v>
      </c>
      <c r="Z60" s="48"/>
      <c r="AA60" s="48">
        <f t="shared" si="17"/>
        <v>1.773263888888889</v>
      </c>
      <c r="AB60" s="48">
        <f t="shared" si="10"/>
        <v>1.9750000000000001</v>
      </c>
      <c r="AC60" s="48">
        <f t="shared" si="11"/>
        <v>1.7588087737720222</v>
      </c>
      <c r="AD60" s="48">
        <f t="shared" si="12"/>
        <v>2.0968972159200727</v>
      </c>
      <c r="AE60" s="48">
        <f t="shared" si="13"/>
        <v>1.0042708377606182</v>
      </c>
      <c r="AF60" s="48">
        <f t="shared" si="14"/>
        <v>0.3334375044272857</v>
      </c>
      <c r="AG60" s="49">
        <f t="shared" si="18"/>
        <v>1.9753472222222224</v>
      </c>
      <c r="AH60" s="48">
        <f t="shared" si="15"/>
        <v>1.9753472222222224</v>
      </c>
    </row>
    <row r="61" spans="1:34" x14ac:dyDescent="0.2">
      <c r="A61" s="42">
        <f t="shared" si="19"/>
        <v>57</v>
      </c>
      <c r="B61" s="58"/>
      <c r="C61" s="42">
        <f t="shared" si="22"/>
        <v>5.8999999999999773</v>
      </c>
      <c r="D61" s="44">
        <f t="shared" si="23"/>
        <v>19.699999999999989</v>
      </c>
      <c r="E61" s="59">
        <v>356.8</v>
      </c>
      <c r="F61" s="58" t="s">
        <v>172</v>
      </c>
      <c r="G61" s="61" t="s">
        <v>76</v>
      </c>
      <c r="H61" s="61" t="s">
        <v>87</v>
      </c>
      <c r="I61" s="61" t="s">
        <v>77</v>
      </c>
      <c r="J61" s="58" t="s">
        <v>173</v>
      </c>
      <c r="K61" s="58" t="s">
        <v>236</v>
      </c>
      <c r="L61" s="58"/>
      <c r="M61" s="41"/>
      <c r="N61" s="41"/>
      <c r="P61" s="47">
        <f t="shared" si="1"/>
        <v>357</v>
      </c>
      <c r="Q61" s="47"/>
      <c r="R61" s="48">
        <f t="shared" si="2"/>
        <v>1.4375</v>
      </c>
      <c r="S61" s="48">
        <f t="shared" si="3"/>
        <v>1.4495251225490196</v>
      </c>
      <c r="T61" s="48">
        <f t="shared" si="4"/>
        <v>1.4457924836601308</v>
      </c>
      <c r="U61" s="48">
        <f t="shared" si="5"/>
        <v>1.4216853408029881</v>
      </c>
      <c r="V61" s="48">
        <f t="shared" si="6"/>
        <v>1.3480818609495084</v>
      </c>
      <c r="W61" s="48">
        <f t="shared" si="7"/>
        <v>1.294043399411047</v>
      </c>
      <c r="X61" s="48">
        <f t="shared" si="8"/>
        <v>1.0849129646284381</v>
      </c>
      <c r="Y61" s="48">
        <f t="shared" si="9"/>
        <v>1.4498723447712418</v>
      </c>
      <c r="Z61" s="48"/>
      <c r="AA61" s="48">
        <f t="shared" si="17"/>
        <v>1.7857638888888892</v>
      </c>
      <c r="AB61" s="48">
        <f t="shared" si="10"/>
        <v>1.9916666666666667</v>
      </c>
      <c r="AC61" s="48">
        <f t="shared" si="11"/>
        <v>1.7806848675767126</v>
      </c>
      <c r="AD61" s="48">
        <f t="shared" si="12"/>
        <v>2.1156476846817918</v>
      </c>
      <c r="AE61" s="48">
        <f t="shared" si="13"/>
        <v>1.0292708377606186</v>
      </c>
      <c r="AF61" s="48">
        <f t="shared" si="14"/>
        <v>0.36121528220506249</v>
      </c>
      <c r="AG61" s="49">
        <f t="shared" si="18"/>
        <v>1.992013888888889</v>
      </c>
      <c r="AH61" s="48">
        <f t="shared" si="15"/>
        <v>1.992013888888889</v>
      </c>
    </row>
    <row r="62" spans="1:34" x14ac:dyDescent="0.2">
      <c r="A62" s="42">
        <f t="shared" si="19"/>
        <v>58</v>
      </c>
      <c r="B62" s="58"/>
      <c r="C62" s="42">
        <f t="shared" si="22"/>
        <v>0.60000000000002274</v>
      </c>
      <c r="D62" s="44">
        <f t="shared" si="23"/>
        <v>20.300000000000011</v>
      </c>
      <c r="E62" s="59">
        <v>357.40000000000003</v>
      </c>
      <c r="F62" s="58" t="s">
        <v>174</v>
      </c>
      <c r="G62" s="61" t="s">
        <v>76</v>
      </c>
      <c r="H62" s="61" t="s">
        <v>73</v>
      </c>
      <c r="I62" s="61" t="s">
        <v>77</v>
      </c>
      <c r="J62" s="58" t="s">
        <v>163</v>
      </c>
      <c r="K62" s="58" t="s">
        <v>236</v>
      </c>
      <c r="L62" s="58"/>
      <c r="M62" s="41"/>
      <c r="N62" s="41"/>
      <c r="P62" s="47">
        <f t="shared" si="1"/>
        <v>357</v>
      </c>
      <c r="Q62" s="47"/>
      <c r="R62" s="48">
        <f t="shared" si="2"/>
        <v>1.4375</v>
      </c>
      <c r="S62" s="48">
        <f t="shared" si="3"/>
        <v>1.4495251225490196</v>
      </c>
      <c r="T62" s="48">
        <f t="shared" si="4"/>
        <v>1.4457924836601308</v>
      </c>
      <c r="U62" s="48">
        <f t="shared" si="5"/>
        <v>1.4216853408029881</v>
      </c>
      <c r="V62" s="48">
        <f t="shared" si="6"/>
        <v>1.3480818609495084</v>
      </c>
      <c r="W62" s="48">
        <f t="shared" si="7"/>
        <v>1.294043399411047</v>
      </c>
      <c r="X62" s="48">
        <f t="shared" si="8"/>
        <v>1.0849129646284381</v>
      </c>
      <c r="Y62" s="48">
        <f t="shared" si="9"/>
        <v>1.4498723447712418</v>
      </c>
      <c r="Z62" s="48"/>
      <c r="AA62" s="48">
        <f t="shared" si="17"/>
        <v>1.7857638888888892</v>
      </c>
      <c r="AB62" s="48">
        <f t="shared" si="10"/>
        <v>1.9916666666666667</v>
      </c>
      <c r="AC62" s="48">
        <f t="shared" si="11"/>
        <v>1.7806848675767126</v>
      </c>
      <c r="AD62" s="48">
        <f t="shared" si="12"/>
        <v>2.1156476846817918</v>
      </c>
      <c r="AE62" s="48">
        <f t="shared" si="13"/>
        <v>1.0292708377606186</v>
      </c>
      <c r="AF62" s="48">
        <f t="shared" si="14"/>
        <v>0.36121528220506249</v>
      </c>
      <c r="AG62" s="49">
        <f t="shared" si="18"/>
        <v>1.992013888888889</v>
      </c>
      <c r="AH62" s="48">
        <f t="shared" si="15"/>
        <v>1.992013888888889</v>
      </c>
    </row>
    <row r="63" spans="1:34" x14ac:dyDescent="0.2">
      <c r="A63" s="42">
        <f t="shared" si="19"/>
        <v>59</v>
      </c>
      <c r="B63" s="58"/>
      <c r="C63" s="42">
        <f t="shared" si="22"/>
        <v>3.8000000000000114</v>
      </c>
      <c r="D63" s="44">
        <f t="shared" si="23"/>
        <v>24.100000000000023</v>
      </c>
      <c r="E63" s="59">
        <v>361.20000000000005</v>
      </c>
      <c r="F63" s="58" t="s">
        <v>237</v>
      </c>
      <c r="G63" s="61" t="s">
        <v>93</v>
      </c>
      <c r="H63" s="61" t="s">
        <v>87</v>
      </c>
      <c r="I63" s="61" t="s">
        <v>77</v>
      </c>
      <c r="J63" s="58" t="s">
        <v>175</v>
      </c>
      <c r="K63" s="58"/>
      <c r="L63" s="58" t="s">
        <v>238</v>
      </c>
      <c r="M63" s="41"/>
      <c r="N63" s="41"/>
      <c r="P63" s="47">
        <f t="shared" si="1"/>
        <v>361</v>
      </c>
      <c r="Q63" s="47"/>
      <c r="R63" s="48">
        <f t="shared" si="2"/>
        <v>1.4424019607843137</v>
      </c>
      <c r="S63" s="48">
        <f t="shared" si="3"/>
        <v>1.454733455882353</v>
      </c>
      <c r="T63" s="48">
        <f t="shared" si="4"/>
        <v>1.4513480392156863</v>
      </c>
      <c r="U63" s="48">
        <f t="shared" si="5"/>
        <v>1.4276377217553691</v>
      </c>
      <c r="V63" s="48">
        <f t="shared" si="6"/>
        <v>1.3544921173597648</v>
      </c>
      <c r="W63" s="48">
        <f t="shared" si="7"/>
        <v>1.3007100660777136</v>
      </c>
      <c r="X63" s="48">
        <f t="shared" si="8"/>
        <v>1.0921593414400323</v>
      </c>
      <c r="Y63" s="48">
        <f t="shared" si="9"/>
        <v>1.4550806781045751</v>
      </c>
      <c r="Z63" s="48"/>
      <c r="AA63" s="48">
        <f t="shared" si="17"/>
        <v>1.7940972222222225</v>
      </c>
      <c r="AB63" s="48">
        <f t="shared" si="10"/>
        <v>2.0027777777777778</v>
      </c>
      <c r="AC63" s="48">
        <f t="shared" si="11"/>
        <v>1.7952689301131728</v>
      </c>
      <c r="AD63" s="48">
        <f t="shared" si="12"/>
        <v>2.1281479971896045</v>
      </c>
      <c r="AE63" s="48">
        <f t="shared" si="13"/>
        <v>1.0459375044272852</v>
      </c>
      <c r="AF63" s="48">
        <f t="shared" si="14"/>
        <v>0.37973380072358154</v>
      </c>
      <c r="AG63" s="49">
        <f t="shared" si="18"/>
        <v>2.0031249999999998</v>
      </c>
      <c r="AH63" s="48">
        <f t="shared" si="15"/>
        <v>2.0031249999999998</v>
      </c>
    </row>
    <row r="64" spans="1:34" x14ac:dyDescent="0.2">
      <c r="A64" s="42">
        <f t="shared" si="19"/>
        <v>60</v>
      </c>
      <c r="B64" s="58"/>
      <c r="C64" s="42">
        <f t="shared" si="22"/>
        <v>2.0999999999999659</v>
      </c>
      <c r="D64" s="44">
        <f t="shared" si="23"/>
        <v>26.199999999999989</v>
      </c>
      <c r="E64" s="59">
        <v>363.3</v>
      </c>
      <c r="F64" s="58"/>
      <c r="G64" s="61" t="s">
        <v>76</v>
      </c>
      <c r="H64" s="61" t="s">
        <v>73</v>
      </c>
      <c r="I64" s="61"/>
      <c r="J64" s="58" t="s">
        <v>176</v>
      </c>
      <c r="K64" s="58"/>
      <c r="L64" s="58" t="s">
        <v>239</v>
      </c>
      <c r="M64" s="41"/>
      <c r="N64" s="41"/>
      <c r="P64" s="47">
        <f t="shared" si="1"/>
        <v>363</v>
      </c>
      <c r="Q64" s="47"/>
      <c r="R64" s="48">
        <f t="shared" si="2"/>
        <v>1.4448529411764706</v>
      </c>
      <c r="S64" s="48">
        <f t="shared" si="3"/>
        <v>1.4573376225490196</v>
      </c>
      <c r="T64" s="48">
        <f t="shared" si="4"/>
        <v>1.4541258169934641</v>
      </c>
      <c r="U64" s="48">
        <f t="shared" si="5"/>
        <v>1.4306139122315595</v>
      </c>
      <c r="V64" s="48">
        <f t="shared" si="6"/>
        <v>1.357697245564893</v>
      </c>
      <c r="W64" s="48">
        <f t="shared" si="7"/>
        <v>1.3040433994110472</v>
      </c>
      <c r="X64" s="48">
        <f t="shared" si="8"/>
        <v>1.0957825298458297</v>
      </c>
      <c r="Y64" s="48">
        <f t="shared" si="9"/>
        <v>1.4576848447712418</v>
      </c>
      <c r="Z64" s="48"/>
      <c r="AA64" s="48">
        <f t="shared" si="17"/>
        <v>1.7982638888888889</v>
      </c>
      <c r="AB64" s="48">
        <f t="shared" si="10"/>
        <v>2.0083333333333333</v>
      </c>
      <c r="AC64" s="48">
        <f t="shared" si="11"/>
        <v>1.8025609613814026</v>
      </c>
      <c r="AD64" s="48">
        <f t="shared" si="12"/>
        <v>2.1343981534435108</v>
      </c>
      <c r="AE64" s="48">
        <f t="shared" si="13"/>
        <v>1.054270837760618</v>
      </c>
      <c r="AF64" s="48">
        <f t="shared" si="14"/>
        <v>0.38899305998284106</v>
      </c>
      <c r="AG64" s="49">
        <f t="shared" si="18"/>
        <v>2.0086805555555554</v>
      </c>
      <c r="AH64" s="48">
        <f t="shared" si="15"/>
        <v>2.0086805555555554</v>
      </c>
    </row>
    <row r="65" spans="1:34" x14ac:dyDescent="0.2">
      <c r="A65" s="42">
        <f t="shared" si="19"/>
        <v>61</v>
      </c>
      <c r="B65" s="58"/>
      <c r="C65" s="42">
        <f t="shared" si="22"/>
        <v>0.60000000000002274</v>
      </c>
      <c r="D65" s="44">
        <f t="shared" si="23"/>
        <v>26.800000000000011</v>
      </c>
      <c r="E65" s="59">
        <v>363.90000000000003</v>
      </c>
      <c r="F65" s="58"/>
      <c r="G65" s="61" t="s">
        <v>76</v>
      </c>
      <c r="H65" s="61" t="s">
        <v>87</v>
      </c>
      <c r="I65" s="61"/>
      <c r="J65" s="58" t="s">
        <v>176</v>
      </c>
      <c r="K65" s="54" t="s">
        <v>283</v>
      </c>
      <c r="L65" s="58" t="s">
        <v>240</v>
      </c>
      <c r="M65" s="41"/>
      <c r="N65" s="41"/>
      <c r="P65" s="47">
        <f t="shared" si="1"/>
        <v>364</v>
      </c>
      <c r="Q65" s="47"/>
      <c r="R65" s="48">
        <f t="shared" si="2"/>
        <v>1.446078431372549</v>
      </c>
      <c r="S65" s="48">
        <f t="shared" si="3"/>
        <v>1.458639705882353</v>
      </c>
      <c r="T65" s="48">
        <f t="shared" si="4"/>
        <v>1.455514705882353</v>
      </c>
      <c r="U65" s="48">
        <f t="shared" si="5"/>
        <v>1.4321020074696547</v>
      </c>
      <c r="V65" s="48">
        <f t="shared" si="6"/>
        <v>1.3592998096674571</v>
      </c>
      <c r="W65" s="48">
        <f t="shared" si="7"/>
        <v>1.3057100660777137</v>
      </c>
      <c r="X65" s="48">
        <f t="shared" si="8"/>
        <v>1.0975941240487281</v>
      </c>
      <c r="Y65" s="48">
        <f t="shared" si="9"/>
        <v>1.4589869281045751</v>
      </c>
      <c r="Z65" s="48"/>
      <c r="AA65" s="48">
        <f t="shared" si="17"/>
        <v>1.8003472222222223</v>
      </c>
      <c r="AB65" s="48">
        <f t="shared" si="10"/>
        <v>2.0111111111111111</v>
      </c>
      <c r="AC65" s="48">
        <f t="shared" si="11"/>
        <v>1.8062069770155178</v>
      </c>
      <c r="AD65" s="48">
        <f t="shared" si="12"/>
        <v>2.1375232315704635</v>
      </c>
      <c r="AE65" s="48">
        <f t="shared" si="13"/>
        <v>1.0584375044272853</v>
      </c>
      <c r="AF65" s="48">
        <f t="shared" si="14"/>
        <v>0.39362268961247082</v>
      </c>
      <c r="AG65" s="49">
        <f t="shared" si="18"/>
        <v>2.0114583333333331</v>
      </c>
      <c r="AH65" s="48">
        <f t="shared" si="15"/>
        <v>2.0114583333333331</v>
      </c>
    </row>
    <row r="66" spans="1:34" x14ac:dyDescent="0.2">
      <c r="A66" s="42">
        <f t="shared" si="19"/>
        <v>62</v>
      </c>
      <c r="B66" s="58"/>
      <c r="C66" s="42">
        <f t="shared" si="22"/>
        <v>0.49999999999994316</v>
      </c>
      <c r="D66" s="44">
        <f t="shared" si="23"/>
        <v>27.299999999999955</v>
      </c>
      <c r="E66" s="59">
        <v>364.4</v>
      </c>
      <c r="F66" s="58"/>
      <c r="G66" s="61" t="s">
        <v>82</v>
      </c>
      <c r="H66" s="61" t="s">
        <v>73</v>
      </c>
      <c r="I66" s="61"/>
      <c r="J66" s="58" t="s">
        <v>176</v>
      </c>
      <c r="K66" s="58"/>
      <c r="L66" s="58" t="s">
        <v>241</v>
      </c>
      <c r="M66" s="41"/>
      <c r="N66" s="41"/>
      <c r="P66" s="47">
        <f t="shared" si="1"/>
        <v>364</v>
      </c>
      <c r="Q66" s="47"/>
      <c r="R66" s="48">
        <f t="shared" si="2"/>
        <v>1.446078431372549</v>
      </c>
      <c r="S66" s="48">
        <f t="shared" si="3"/>
        <v>1.458639705882353</v>
      </c>
      <c r="T66" s="48">
        <f t="shared" si="4"/>
        <v>1.455514705882353</v>
      </c>
      <c r="U66" s="48">
        <f t="shared" si="5"/>
        <v>1.4321020074696547</v>
      </c>
      <c r="V66" s="48">
        <f t="shared" si="6"/>
        <v>1.3592998096674571</v>
      </c>
      <c r="W66" s="48">
        <f t="shared" si="7"/>
        <v>1.3057100660777137</v>
      </c>
      <c r="X66" s="48">
        <f t="shared" si="8"/>
        <v>1.0975941240487281</v>
      </c>
      <c r="Y66" s="48">
        <f t="shared" si="9"/>
        <v>1.4589869281045751</v>
      </c>
      <c r="Z66" s="48"/>
      <c r="AA66" s="48">
        <f t="shared" si="17"/>
        <v>1.8003472222222223</v>
      </c>
      <c r="AB66" s="48">
        <f t="shared" si="10"/>
        <v>2.0111111111111111</v>
      </c>
      <c r="AC66" s="48">
        <f t="shared" si="11"/>
        <v>1.8062069770155178</v>
      </c>
      <c r="AD66" s="48">
        <f t="shared" si="12"/>
        <v>2.1375232315704635</v>
      </c>
      <c r="AE66" s="48">
        <f t="shared" si="13"/>
        <v>1.0584375044272853</v>
      </c>
      <c r="AF66" s="48">
        <f t="shared" si="14"/>
        <v>0.39362268961247082</v>
      </c>
      <c r="AG66" s="49">
        <f t="shared" si="18"/>
        <v>2.0114583333333331</v>
      </c>
      <c r="AH66" s="48">
        <f t="shared" si="15"/>
        <v>2.0114583333333331</v>
      </c>
    </row>
    <row r="67" spans="1:34" x14ac:dyDescent="0.2">
      <c r="A67" s="42">
        <f t="shared" si="19"/>
        <v>63</v>
      </c>
      <c r="B67" s="58"/>
      <c r="C67" s="42">
        <f t="shared" si="22"/>
        <v>0.40000000000003411</v>
      </c>
      <c r="D67" s="44">
        <f t="shared" si="23"/>
        <v>27.699999999999989</v>
      </c>
      <c r="E67" s="59">
        <v>364.8</v>
      </c>
      <c r="F67" s="58"/>
      <c r="G67" s="61" t="s">
        <v>86</v>
      </c>
      <c r="H67" s="61" t="s">
        <v>87</v>
      </c>
      <c r="I67" s="61"/>
      <c r="J67" s="58" t="s">
        <v>176</v>
      </c>
      <c r="K67" s="58"/>
      <c r="L67" s="54" t="s">
        <v>273</v>
      </c>
      <c r="M67" s="41"/>
      <c r="N67" s="41"/>
      <c r="P67" s="47">
        <f t="shared" si="1"/>
        <v>365</v>
      </c>
      <c r="Q67" s="47"/>
      <c r="R67" s="48">
        <f t="shared" si="2"/>
        <v>1.4473039215686274</v>
      </c>
      <c r="S67" s="48">
        <f t="shared" si="3"/>
        <v>1.4599417892156863</v>
      </c>
      <c r="T67" s="48">
        <f t="shared" si="4"/>
        <v>1.4569035947712419</v>
      </c>
      <c r="U67" s="48">
        <f t="shared" si="5"/>
        <v>1.43359010270775</v>
      </c>
      <c r="V67" s="48">
        <f t="shared" si="6"/>
        <v>1.3609023737700212</v>
      </c>
      <c r="W67" s="48">
        <f t="shared" si="7"/>
        <v>1.3073767327443804</v>
      </c>
      <c r="X67" s="48">
        <f t="shared" si="8"/>
        <v>1.0994057182516266</v>
      </c>
      <c r="Y67" s="48">
        <f t="shared" si="9"/>
        <v>1.4602890114379086</v>
      </c>
      <c r="Z67" s="48"/>
      <c r="AA67" s="48">
        <f t="shared" si="17"/>
        <v>1.8024305555555558</v>
      </c>
      <c r="AB67" s="48">
        <f t="shared" si="10"/>
        <v>2.0138888888888888</v>
      </c>
      <c r="AC67" s="48">
        <f t="shared" si="11"/>
        <v>1.809852992649633</v>
      </c>
      <c r="AD67" s="48">
        <f t="shared" si="12"/>
        <v>2.1406483096974172</v>
      </c>
      <c r="AE67" s="48">
        <f t="shared" si="13"/>
        <v>1.0626041710939518</v>
      </c>
      <c r="AF67" s="48">
        <f t="shared" si="14"/>
        <v>0.39825231924209969</v>
      </c>
      <c r="AG67" s="49">
        <f t="shared" si="18"/>
        <v>2.0142361111111109</v>
      </c>
      <c r="AH67" s="48">
        <f t="shared" si="15"/>
        <v>2.0142361111111109</v>
      </c>
    </row>
    <row r="68" spans="1:34" x14ac:dyDescent="0.2">
      <c r="A68" s="42">
        <f t="shared" si="19"/>
        <v>64</v>
      </c>
      <c r="B68" s="58"/>
      <c r="C68" s="42">
        <f t="shared" si="22"/>
        <v>1.5</v>
      </c>
      <c r="D68" s="44">
        <f t="shared" si="23"/>
        <v>29.199999999999989</v>
      </c>
      <c r="E68" s="59">
        <v>366.3</v>
      </c>
      <c r="F68" s="58"/>
      <c r="G68" s="61" t="s">
        <v>82</v>
      </c>
      <c r="H68" s="61" t="s">
        <v>87</v>
      </c>
      <c r="I68" s="61"/>
      <c r="J68" s="58" t="s">
        <v>150</v>
      </c>
      <c r="K68" s="58"/>
      <c r="L68" s="54" t="s">
        <v>274</v>
      </c>
      <c r="M68" s="41"/>
      <c r="N68" s="41"/>
      <c r="P68" s="47">
        <f t="shared" ref="P68:P130" si="24">IF(E68&lt;&gt;"",ROUND(E68,0),"")</f>
        <v>366</v>
      </c>
      <c r="Q68" s="47"/>
      <c r="R68" s="48">
        <f t="shared" ref="R68:R130" si="25">IF(E68&lt;&gt;"",M$5+P68/34/24,"")</f>
        <v>1.4485294117647058</v>
      </c>
      <c r="S68" s="48">
        <f t="shared" ref="S68:S130" si="26">IF(E68&lt;&gt;"",M$5+200/34/24+(P68-200)/32/24,"")</f>
        <v>1.4612438725490196</v>
      </c>
      <c r="T68" s="48">
        <f t="shared" ref="T68:T130" si="27">IF(E68&lt;&gt;"",M$5+200/34/24+200/32/24+(P68-400)/30/24,"")</f>
        <v>1.4582924836601308</v>
      </c>
      <c r="U68" s="48">
        <f t="shared" ref="U68:U130" si="28">IF(E68&lt;&gt;"",M$5+200/34/24+200/32/24+200/30/24+(P68-600)/28/24,"")</f>
        <v>1.4350781979458451</v>
      </c>
      <c r="V68" s="48">
        <f t="shared" ref="V68:V130" si="29">IF(E68&lt;&gt;"",M$5+200/34/24+200/32/24+200/30/24+400/28/24+(P68-1000)/26/24,"")</f>
        <v>1.3625049378725853</v>
      </c>
      <c r="W68" s="48">
        <f t="shared" ref="W68:W130" si="30">IF(E68&lt;&gt;"",M$5+200/34/24+200/32/24+200/30/24+400/28/24+200/26/24+(P68-1200)/25/24,"")</f>
        <v>1.3090433994110471</v>
      </c>
      <c r="X68" s="48">
        <f t="shared" ref="X68:X130" si="31">IF(E68&lt;&gt;"",M$5+200/34/24+200/32/24+200/30/24+400/28/24+200/26/24+600/25/24+(P68-1800)/23/24,"")</f>
        <v>1.101217312454525</v>
      </c>
      <c r="Y68" s="48">
        <f t="shared" ref="Y68:Y130" si="32">IF(E68&lt;&gt;"",MAX(R68:X68)*24*60/24/60+1/120/24,"")</f>
        <v>1.4615910947712418</v>
      </c>
      <c r="Z68" s="48"/>
      <c r="AA68" s="48">
        <f t="shared" si="17"/>
        <v>1.804513888888889</v>
      </c>
      <c r="AB68" s="48">
        <f t="shared" ref="AB68:AB130" si="33">IF(E68&lt;&gt;"",M$5+4/24+(P68-60)/15/24,"")</f>
        <v>2.0166666666666666</v>
      </c>
      <c r="AC68" s="48">
        <f t="shared" ref="AC68:AC130" si="34">IF(E68&lt;&gt;"",M$5+600/15/24+(P68-600)/11.428/24,"")</f>
        <v>1.8134990082837477</v>
      </c>
      <c r="AD68" s="48">
        <f t="shared" ref="AD68:AD130" si="35">IF(E68&lt;&gt;"",M$5+600/15/24+400/11.428/24+200/13.333/24+(P68-1200)/13.333/24,"")</f>
        <v>2.1437733878243699</v>
      </c>
      <c r="AE68" s="48">
        <f t="shared" ref="AE68:AE130" si="36">IF(E68&lt;&gt;"",M$5+600/15/24+400/11.428/24+200/13.333/24+200/13.333/24+(P68-1400)/10/24,"")</f>
        <v>1.0667708377606182</v>
      </c>
      <c r="AF68" s="48">
        <f t="shared" ref="AF68:AF130" si="37">IF(E68&lt;&gt;"",M$5+600/15/24+400/11.428/24+200/13.333/24+200/13.333/24+400/10/24+(P68-1800)/9/24,"")</f>
        <v>0.40288194887172946</v>
      </c>
      <c r="AG68" s="49">
        <f t="shared" si="18"/>
        <v>2.0170138888888887</v>
      </c>
      <c r="AH68" s="48">
        <f t="shared" ref="AH68:AH130" si="38">IF(P68&lt;=60,AA68,AG68)</f>
        <v>2.0170138888888887</v>
      </c>
    </row>
    <row r="69" spans="1:34" ht="13.5" x14ac:dyDescent="0.25">
      <c r="A69" s="42">
        <f t="shared" si="19"/>
        <v>65</v>
      </c>
      <c r="B69" s="64" t="s">
        <v>134</v>
      </c>
      <c r="C69" s="42">
        <f t="shared" si="22"/>
        <v>3.6999999999999886</v>
      </c>
      <c r="D69" s="44">
        <f t="shared" si="23"/>
        <v>32.899999999999977</v>
      </c>
      <c r="E69" s="59">
        <v>370</v>
      </c>
      <c r="F69" s="68" t="s">
        <v>298</v>
      </c>
      <c r="G69" s="69" t="s">
        <v>105</v>
      </c>
      <c r="H69" s="69" t="s">
        <v>106</v>
      </c>
      <c r="I69" s="69"/>
      <c r="J69" s="63"/>
      <c r="K69" s="63"/>
      <c r="L69" s="63" t="s">
        <v>297</v>
      </c>
      <c r="M69" s="41"/>
      <c r="N69" s="41"/>
      <c r="P69" s="47">
        <f t="shared" si="24"/>
        <v>370</v>
      </c>
      <c r="Q69" s="47"/>
      <c r="R69" s="48">
        <f t="shared" si="25"/>
        <v>1.4534313725490196</v>
      </c>
      <c r="S69" s="48">
        <f t="shared" si="26"/>
        <v>1.466452205882353</v>
      </c>
      <c r="T69" s="48">
        <f t="shared" si="27"/>
        <v>1.4638480392156863</v>
      </c>
      <c r="U69" s="48">
        <f t="shared" si="28"/>
        <v>1.4410305788982263</v>
      </c>
      <c r="V69" s="48">
        <f t="shared" si="29"/>
        <v>1.3689151942828417</v>
      </c>
      <c r="W69" s="48">
        <f t="shared" si="30"/>
        <v>1.3157100660777135</v>
      </c>
      <c r="X69" s="48">
        <f t="shared" si="31"/>
        <v>1.1084636892661197</v>
      </c>
      <c r="Y69" s="48">
        <f t="shared" si="32"/>
        <v>1.4667994281045751</v>
      </c>
      <c r="Z69" s="48"/>
      <c r="AA69" s="48">
        <f t="shared" si="17"/>
        <v>1.8128472222222223</v>
      </c>
      <c r="AB69" s="48">
        <f t="shared" si="33"/>
        <v>2.0277777777777777</v>
      </c>
      <c r="AC69" s="48">
        <f t="shared" si="34"/>
        <v>1.8280830708202078</v>
      </c>
      <c r="AD69" s="48">
        <f t="shared" si="35"/>
        <v>2.1562737003321826</v>
      </c>
      <c r="AE69" s="48">
        <f t="shared" si="36"/>
        <v>1.0834375044272848</v>
      </c>
      <c r="AF69" s="48">
        <f t="shared" si="37"/>
        <v>0.4214004673902485</v>
      </c>
      <c r="AG69" s="49">
        <f t="shared" si="18"/>
        <v>2.0281249999999997</v>
      </c>
      <c r="AH69" s="48">
        <f t="shared" si="38"/>
        <v>2.0281249999999997</v>
      </c>
    </row>
    <row r="70" spans="1:34" x14ac:dyDescent="0.2">
      <c r="A70" s="42">
        <f t="shared" si="19"/>
        <v>66</v>
      </c>
      <c r="B70" s="58"/>
      <c r="C70" s="42">
        <f t="shared" si="22"/>
        <v>6.8000000000000114</v>
      </c>
      <c r="D70" s="44">
        <f t="shared" si="23"/>
        <v>6.8000000000000114</v>
      </c>
      <c r="E70" s="59">
        <v>376.8</v>
      </c>
      <c r="F70" s="58"/>
      <c r="G70" s="61" t="s">
        <v>86</v>
      </c>
      <c r="H70" s="61" t="s">
        <v>87</v>
      </c>
      <c r="I70" s="61" t="s">
        <v>77</v>
      </c>
      <c r="J70" s="58"/>
      <c r="K70" s="58"/>
      <c r="L70" s="58" t="s">
        <v>177</v>
      </c>
      <c r="M70" s="41"/>
      <c r="N70" s="41"/>
      <c r="P70" s="47">
        <f t="shared" si="24"/>
        <v>377</v>
      </c>
      <c r="Q70" s="47"/>
      <c r="R70" s="48">
        <f t="shared" si="25"/>
        <v>1.4620098039215685</v>
      </c>
      <c r="S70" s="48">
        <f t="shared" si="26"/>
        <v>1.4755667892156863</v>
      </c>
      <c r="T70" s="48">
        <f t="shared" si="27"/>
        <v>1.4735702614379085</v>
      </c>
      <c r="U70" s="48">
        <f t="shared" si="28"/>
        <v>1.4514472455648928</v>
      </c>
      <c r="V70" s="48">
        <f t="shared" si="29"/>
        <v>1.3801331430007906</v>
      </c>
      <c r="W70" s="48">
        <f t="shared" si="30"/>
        <v>1.3273767327443802</v>
      </c>
      <c r="X70" s="48">
        <f t="shared" si="31"/>
        <v>1.1211448486864093</v>
      </c>
      <c r="Y70" s="48">
        <f t="shared" si="32"/>
        <v>1.4759140114379086</v>
      </c>
      <c r="Z70" s="48"/>
      <c r="AA70" s="48">
        <f t="shared" ref="AA70:AA131" si="39">IF(E70&lt;&gt;"",(AA$5+P70/20/24)+1/120/24,"")</f>
        <v>1.8274305555555557</v>
      </c>
      <c r="AB70" s="48">
        <f t="shared" si="33"/>
        <v>2.0472222222222225</v>
      </c>
      <c r="AC70" s="48">
        <f t="shared" si="34"/>
        <v>1.8536051802590134</v>
      </c>
      <c r="AD70" s="48">
        <f t="shared" si="35"/>
        <v>2.1781492472208552</v>
      </c>
      <c r="AE70" s="48">
        <f t="shared" si="36"/>
        <v>1.1126041710939516</v>
      </c>
      <c r="AF70" s="48">
        <f t="shared" si="37"/>
        <v>0.45380787479765594</v>
      </c>
      <c r="AG70" s="49">
        <f t="shared" ref="AG70:AG131" si="40">IF(E70&lt;&gt;"",IF(P70&lt;1000,MAX(AB70:AC70),MAX(AD70:AF70))+1/120/24,"")</f>
        <v>2.0475694444444446</v>
      </c>
      <c r="AH70" s="48">
        <f t="shared" si="38"/>
        <v>2.0475694444444446</v>
      </c>
    </row>
    <row r="71" spans="1:34" x14ac:dyDescent="0.2">
      <c r="A71" s="42">
        <f t="shared" si="19"/>
        <v>67</v>
      </c>
      <c r="B71" s="58"/>
      <c r="C71" s="42">
        <f t="shared" ref="C71:C81" si="41">IF(E71&lt;&gt;"",E71-E70,"")</f>
        <v>2.3000000000000114</v>
      </c>
      <c r="D71" s="44">
        <f t="shared" ref="D71:D81" si="42">IF(E71&lt;&gt;"",IF(B70="",D70+C71,C71),"")</f>
        <v>9.1000000000000227</v>
      </c>
      <c r="E71" s="59">
        <v>379.1</v>
      </c>
      <c r="F71" s="58"/>
      <c r="G71" s="61" t="s">
        <v>82</v>
      </c>
      <c r="H71" s="61" t="s">
        <v>87</v>
      </c>
      <c r="I71" s="61"/>
      <c r="J71" s="58" t="s">
        <v>178</v>
      </c>
      <c r="K71" s="58"/>
      <c r="L71" s="58" t="s">
        <v>242</v>
      </c>
      <c r="M71" s="41"/>
      <c r="N71" s="41"/>
      <c r="P71" s="47">
        <f t="shared" si="24"/>
        <v>379</v>
      </c>
      <c r="Q71" s="47"/>
      <c r="R71" s="48">
        <f t="shared" si="25"/>
        <v>1.4644607843137254</v>
      </c>
      <c r="S71" s="48">
        <f t="shared" si="26"/>
        <v>1.478170955882353</v>
      </c>
      <c r="T71" s="48">
        <f t="shared" si="27"/>
        <v>1.4763480392156865</v>
      </c>
      <c r="U71" s="48">
        <f t="shared" si="28"/>
        <v>1.4544234360410833</v>
      </c>
      <c r="V71" s="48">
        <f t="shared" si="29"/>
        <v>1.3833382712059188</v>
      </c>
      <c r="W71" s="48">
        <f t="shared" si="30"/>
        <v>1.3307100660777136</v>
      </c>
      <c r="X71" s="48">
        <f t="shared" si="31"/>
        <v>1.1247680370922066</v>
      </c>
      <c r="Y71" s="48">
        <f t="shared" si="32"/>
        <v>1.4785181781045751</v>
      </c>
      <c r="Z71" s="48"/>
      <c r="AA71" s="48">
        <f t="shared" si="39"/>
        <v>1.8315972222222223</v>
      </c>
      <c r="AB71" s="48">
        <f t="shared" si="33"/>
        <v>2.052777777777778</v>
      </c>
      <c r="AC71" s="48">
        <f t="shared" si="34"/>
        <v>1.8608972115272433</v>
      </c>
      <c r="AD71" s="48">
        <f t="shared" si="35"/>
        <v>2.1843994034747616</v>
      </c>
      <c r="AE71" s="48">
        <f t="shared" si="36"/>
        <v>1.1209375044272853</v>
      </c>
      <c r="AF71" s="48">
        <f t="shared" si="37"/>
        <v>0.46306713405691546</v>
      </c>
      <c r="AG71" s="49">
        <f t="shared" si="40"/>
        <v>2.0531250000000001</v>
      </c>
      <c r="AH71" s="48">
        <f t="shared" si="38"/>
        <v>2.0531250000000001</v>
      </c>
    </row>
    <row r="72" spans="1:34" x14ac:dyDescent="0.2">
      <c r="A72" s="42">
        <f t="shared" ref="A72:A83" si="43">IF(E72&lt;&gt;"",A71+1,"")</f>
        <v>68</v>
      </c>
      <c r="B72" s="58"/>
      <c r="C72" s="42">
        <f t="shared" si="41"/>
        <v>0.5</v>
      </c>
      <c r="D72" s="44">
        <f t="shared" si="42"/>
        <v>9.6000000000000227</v>
      </c>
      <c r="E72" s="59">
        <v>379.6</v>
      </c>
      <c r="F72" s="58" t="s">
        <v>179</v>
      </c>
      <c r="G72" s="61" t="s">
        <v>76</v>
      </c>
      <c r="H72" s="61" t="s">
        <v>87</v>
      </c>
      <c r="I72" s="61" t="s">
        <v>77</v>
      </c>
      <c r="J72" s="58" t="s">
        <v>178</v>
      </c>
      <c r="K72" s="58"/>
      <c r="L72" s="58" t="s">
        <v>243</v>
      </c>
      <c r="M72" s="41"/>
      <c r="N72" s="41"/>
      <c r="P72" s="47">
        <f t="shared" si="24"/>
        <v>380</v>
      </c>
      <c r="Q72" s="47"/>
      <c r="R72" s="48">
        <f t="shared" si="25"/>
        <v>1.4656862745098038</v>
      </c>
      <c r="S72" s="48">
        <f t="shared" si="26"/>
        <v>1.4794730392156863</v>
      </c>
      <c r="T72" s="48">
        <f t="shared" si="27"/>
        <v>1.4777369281045754</v>
      </c>
      <c r="U72" s="48">
        <f t="shared" si="28"/>
        <v>1.4559115312791786</v>
      </c>
      <c r="V72" s="48">
        <f t="shared" si="29"/>
        <v>1.3849408353084827</v>
      </c>
      <c r="W72" s="48">
        <f t="shared" si="30"/>
        <v>1.3323767327443805</v>
      </c>
      <c r="X72" s="48">
        <f t="shared" si="31"/>
        <v>1.1265796312951051</v>
      </c>
      <c r="Y72" s="48">
        <f t="shared" si="32"/>
        <v>1.4798202614379086</v>
      </c>
      <c r="Z72" s="48"/>
      <c r="AA72" s="48">
        <f t="shared" si="39"/>
        <v>1.8336805555555558</v>
      </c>
      <c r="AB72" s="48">
        <f t="shared" si="33"/>
        <v>2.0555555555555554</v>
      </c>
      <c r="AC72" s="48">
        <f t="shared" si="34"/>
        <v>1.8645432271613585</v>
      </c>
      <c r="AD72" s="48">
        <f t="shared" si="35"/>
        <v>2.1875244816017143</v>
      </c>
      <c r="AE72" s="48">
        <f t="shared" si="36"/>
        <v>1.1251041710939518</v>
      </c>
      <c r="AF72" s="48">
        <f t="shared" si="37"/>
        <v>0.46769676368654522</v>
      </c>
      <c r="AG72" s="49">
        <f t="shared" si="40"/>
        <v>2.0559027777777774</v>
      </c>
      <c r="AH72" s="48">
        <f t="shared" si="38"/>
        <v>2.0559027777777774</v>
      </c>
    </row>
    <row r="73" spans="1:34" x14ac:dyDescent="0.2">
      <c r="A73" s="42">
        <f t="shared" si="43"/>
        <v>69</v>
      </c>
      <c r="B73" s="58"/>
      <c r="C73" s="42">
        <f t="shared" si="41"/>
        <v>1.1000000000000227</v>
      </c>
      <c r="D73" s="44">
        <f t="shared" si="42"/>
        <v>10.700000000000045</v>
      </c>
      <c r="E73" s="59">
        <v>380.70000000000005</v>
      </c>
      <c r="F73" s="58" t="s">
        <v>180</v>
      </c>
      <c r="G73" s="61" t="s">
        <v>76</v>
      </c>
      <c r="H73" s="61" t="s">
        <v>73</v>
      </c>
      <c r="I73" s="61" t="s">
        <v>77</v>
      </c>
      <c r="J73" s="58"/>
      <c r="K73" s="58" t="s">
        <v>244</v>
      </c>
      <c r="L73" s="58" t="s">
        <v>245</v>
      </c>
      <c r="M73" s="41"/>
      <c r="N73" s="41"/>
      <c r="P73" s="47">
        <f t="shared" si="24"/>
        <v>381</v>
      </c>
      <c r="Q73" s="47"/>
      <c r="R73" s="48">
        <f t="shared" si="25"/>
        <v>1.4669117647058822</v>
      </c>
      <c r="S73" s="48">
        <f t="shared" si="26"/>
        <v>1.4807751225490196</v>
      </c>
      <c r="T73" s="48">
        <f t="shared" si="27"/>
        <v>1.4791258169934642</v>
      </c>
      <c r="U73" s="48">
        <f t="shared" si="28"/>
        <v>1.4573996265172737</v>
      </c>
      <c r="V73" s="48">
        <f t="shared" si="29"/>
        <v>1.386543399411047</v>
      </c>
      <c r="W73" s="48">
        <f t="shared" si="30"/>
        <v>1.334043399411047</v>
      </c>
      <c r="X73" s="48">
        <f t="shared" si="31"/>
        <v>1.1283912254980035</v>
      </c>
      <c r="Y73" s="48">
        <f t="shared" si="32"/>
        <v>1.4811223447712418</v>
      </c>
      <c r="Z73" s="48"/>
      <c r="AA73" s="48">
        <f t="shared" si="39"/>
        <v>1.835763888888889</v>
      </c>
      <c r="AB73" s="48">
        <f t="shared" si="33"/>
        <v>2.0583333333333336</v>
      </c>
      <c r="AC73" s="48">
        <f t="shared" si="34"/>
        <v>1.8681892427954736</v>
      </c>
      <c r="AD73" s="48">
        <f t="shared" si="35"/>
        <v>2.1906495597286679</v>
      </c>
      <c r="AE73" s="48">
        <f t="shared" si="36"/>
        <v>1.1292708377606182</v>
      </c>
      <c r="AF73" s="48">
        <f t="shared" si="37"/>
        <v>0.47232639331617499</v>
      </c>
      <c r="AG73" s="49">
        <f t="shared" si="40"/>
        <v>2.0586805555555556</v>
      </c>
      <c r="AH73" s="48">
        <f t="shared" si="38"/>
        <v>2.0586805555555556</v>
      </c>
    </row>
    <row r="74" spans="1:34" x14ac:dyDescent="0.2">
      <c r="A74" s="42">
        <f t="shared" si="43"/>
        <v>70</v>
      </c>
      <c r="B74" s="58"/>
      <c r="C74" s="42">
        <f t="shared" si="41"/>
        <v>1.3999999999999773</v>
      </c>
      <c r="D74" s="44">
        <f t="shared" si="42"/>
        <v>12.100000000000023</v>
      </c>
      <c r="E74" s="59">
        <v>382.1</v>
      </c>
      <c r="F74" s="58"/>
      <c r="G74" s="61" t="s">
        <v>82</v>
      </c>
      <c r="H74" s="61" t="s">
        <v>87</v>
      </c>
      <c r="I74" s="61"/>
      <c r="J74" s="58" t="s">
        <v>181</v>
      </c>
      <c r="K74" s="54" t="s">
        <v>244</v>
      </c>
      <c r="L74" s="58" t="s">
        <v>182</v>
      </c>
      <c r="M74" s="41"/>
      <c r="N74" s="41"/>
      <c r="P74" s="47">
        <f t="shared" si="24"/>
        <v>382</v>
      </c>
      <c r="Q74" s="47"/>
      <c r="R74" s="48">
        <f t="shared" si="25"/>
        <v>1.4681372549019607</v>
      </c>
      <c r="S74" s="48">
        <f t="shared" si="26"/>
        <v>1.482077205882353</v>
      </c>
      <c r="T74" s="48">
        <f t="shared" si="27"/>
        <v>1.4805147058823531</v>
      </c>
      <c r="U74" s="48">
        <f t="shared" si="28"/>
        <v>1.4588877217553691</v>
      </c>
      <c r="V74" s="48">
        <f t="shared" si="29"/>
        <v>1.3881459635136109</v>
      </c>
      <c r="W74" s="48">
        <f t="shared" si="30"/>
        <v>1.3357100660777137</v>
      </c>
      <c r="X74" s="48">
        <f t="shared" si="31"/>
        <v>1.130202819700902</v>
      </c>
      <c r="Y74" s="48">
        <f t="shared" si="32"/>
        <v>1.4824244281045751</v>
      </c>
      <c r="Z74" s="48"/>
      <c r="AA74" s="48">
        <f t="shared" si="39"/>
        <v>1.8378472222222224</v>
      </c>
      <c r="AB74" s="48">
        <f t="shared" si="33"/>
        <v>2.0611111111111109</v>
      </c>
      <c r="AC74" s="48">
        <f t="shared" si="34"/>
        <v>1.8718352584295883</v>
      </c>
      <c r="AD74" s="48">
        <f t="shared" si="35"/>
        <v>2.1937746378556207</v>
      </c>
      <c r="AE74" s="48">
        <f t="shared" si="36"/>
        <v>1.1334375044272855</v>
      </c>
      <c r="AF74" s="48">
        <f t="shared" si="37"/>
        <v>0.47695602294580475</v>
      </c>
      <c r="AG74" s="49">
        <f t="shared" si="40"/>
        <v>2.0614583333333329</v>
      </c>
      <c r="AH74" s="48">
        <f t="shared" si="38"/>
        <v>2.0614583333333329</v>
      </c>
    </row>
    <row r="75" spans="1:34" x14ac:dyDescent="0.2">
      <c r="A75" s="42">
        <f t="shared" si="43"/>
        <v>71</v>
      </c>
      <c r="B75" s="64" t="s">
        <v>289</v>
      </c>
      <c r="C75" s="42">
        <f t="shared" si="41"/>
        <v>8.0999999999999659</v>
      </c>
      <c r="D75" s="44">
        <f t="shared" si="42"/>
        <v>20.199999999999989</v>
      </c>
      <c r="E75" s="59">
        <v>390.2</v>
      </c>
      <c r="F75" s="63" t="s">
        <v>293</v>
      </c>
      <c r="G75" s="69" t="s">
        <v>86</v>
      </c>
      <c r="H75" s="69" t="s">
        <v>106</v>
      </c>
      <c r="I75" s="69"/>
      <c r="J75" s="63" t="s">
        <v>181</v>
      </c>
      <c r="K75" s="63"/>
      <c r="L75" s="63" t="s">
        <v>300</v>
      </c>
      <c r="M75" s="41"/>
      <c r="N75" s="41"/>
      <c r="P75" s="47">
        <f t="shared" si="24"/>
        <v>390</v>
      </c>
      <c r="Q75" s="47"/>
      <c r="R75" s="48">
        <f t="shared" si="25"/>
        <v>1.4779411764705883</v>
      </c>
      <c r="S75" s="48">
        <f t="shared" si="26"/>
        <v>1.4924938725490196</v>
      </c>
      <c r="T75" s="48">
        <f t="shared" si="27"/>
        <v>1.4916258169934642</v>
      </c>
      <c r="U75" s="48">
        <f t="shared" si="28"/>
        <v>1.4707924836601309</v>
      </c>
      <c r="V75" s="48">
        <f t="shared" si="29"/>
        <v>1.4009664763341236</v>
      </c>
      <c r="W75" s="48">
        <f t="shared" si="30"/>
        <v>1.3490433994110471</v>
      </c>
      <c r="X75" s="48">
        <f t="shared" si="31"/>
        <v>1.1446955733240904</v>
      </c>
      <c r="Y75" s="48">
        <f t="shared" si="32"/>
        <v>1.4928410947712418</v>
      </c>
      <c r="Z75" s="48"/>
      <c r="AA75" s="48">
        <f t="shared" si="39"/>
        <v>1.854513888888889</v>
      </c>
      <c r="AB75" s="48">
        <f t="shared" si="33"/>
        <v>2.0833333333333335</v>
      </c>
      <c r="AC75" s="48">
        <f t="shared" si="34"/>
        <v>1.9010033835025086</v>
      </c>
      <c r="AD75" s="48">
        <f t="shared" si="35"/>
        <v>2.218775262871246</v>
      </c>
      <c r="AE75" s="48">
        <f t="shared" si="36"/>
        <v>1.1667708377606187</v>
      </c>
      <c r="AF75" s="48">
        <f t="shared" si="37"/>
        <v>0.51399305998284106</v>
      </c>
      <c r="AG75" s="49">
        <f t="shared" si="40"/>
        <v>2.0836805555555555</v>
      </c>
      <c r="AH75" s="48">
        <f t="shared" si="38"/>
        <v>2.0836805555555555</v>
      </c>
    </row>
    <row r="76" spans="1:34" x14ac:dyDescent="0.2">
      <c r="A76" s="42">
        <f t="shared" si="43"/>
        <v>72</v>
      </c>
      <c r="B76" s="64" t="s">
        <v>136</v>
      </c>
      <c r="C76" s="42">
        <f t="shared" si="41"/>
        <v>14.500000000000057</v>
      </c>
      <c r="D76" s="44">
        <f t="shared" si="42"/>
        <v>14.500000000000057</v>
      </c>
      <c r="E76" s="59">
        <v>404.70000000000005</v>
      </c>
      <c r="F76" s="64" t="s">
        <v>183</v>
      </c>
      <c r="G76" s="61" t="s">
        <v>105</v>
      </c>
      <c r="H76" s="61" t="s">
        <v>106</v>
      </c>
      <c r="I76" s="61"/>
      <c r="J76" s="58" t="s">
        <v>181</v>
      </c>
      <c r="K76" s="58"/>
      <c r="L76" s="58"/>
      <c r="M76" s="41"/>
      <c r="N76" s="41"/>
      <c r="P76" s="47">
        <f t="shared" si="24"/>
        <v>405</v>
      </c>
      <c r="Q76" s="47"/>
      <c r="R76" s="48">
        <f t="shared" si="25"/>
        <v>1.4963235294117647</v>
      </c>
      <c r="S76" s="48">
        <f t="shared" si="26"/>
        <v>1.5120251225490196</v>
      </c>
      <c r="T76" s="48">
        <f t="shared" si="27"/>
        <v>1.5124591503267975</v>
      </c>
      <c r="U76" s="48">
        <f t="shared" si="28"/>
        <v>1.4931139122315595</v>
      </c>
      <c r="V76" s="48">
        <f t="shared" si="29"/>
        <v>1.4250049378725853</v>
      </c>
      <c r="W76" s="48">
        <f t="shared" si="30"/>
        <v>1.374043399411047</v>
      </c>
      <c r="X76" s="48">
        <f t="shared" si="31"/>
        <v>1.1718694863675689</v>
      </c>
      <c r="Y76" s="48">
        <f t="shared" si="32"/>
        <v>1.5128063725490197</v>
      </c>
      <c r="Z76" s="48"/>
      <c r="AA76" s="48">
        <f t="shared" si="39"/>
        <v>1.885763888888889</v>
      </c>
      <c r="AB76" s="48">
        <f t="shared" si="33"/>
        <v>2.125</v>
      </c>
      <c r="AC76" s="48">
        <f t="shared" si="34"/>
        <v>1.9556936180142346</v>
      </c>
      <c r="AD76" s="48">
        <f t="shared" si="35"/>
        <v>2.2656514347755441</v>
      </c>
      <c r="AE76" s="48">
        <f t="shared" si="36"/>
        <v>1.2292708377606187</v>
      </c>
      <c r="AF76" s="48">
        <f t="shared" si="37"/>
        <v>0.5834375044272857</v>
      </c>
      <c r="AG76" s="49">
        <f t="shared" si="40"/>
        <v>2.1253472222222221</v>
      </c>
      <c r="AH76" s="48">
        <f t="shared" si="38"/>
        <v>2.1253472222222221</v>
      </c>
    </row>
    <row r="77" spans="1:34" x14ac:dyDescent="0.2">
      <c r="A77" s="42">
        <f t="shared" si="43"/>
        <v>73</v>
      </c>
      <c r="B77" s="58"/>
      <c r="C77" s="42">
        <f t="shared" si="41"/>
        <v>19.999999999999943</v>
      </c>
      <c r="D77" s="44">
        <f t="shared" si="42"/>
        <v>19.999999999999943</v>
      </c>
      <c r="E77" s="59">
        <v>424.7</v>
      </c>
      <c r="F77" s="58" t="s">
        <v>184</v>
      </c>
      <c r="G77" s="61" t="s">
        <v>108</v>
      </c>
      <c r="H77" s="61" t="s">
        <v>73</v>
      </c>
      <c r="I77" s="61" t="s">
        <v>77</v>
      </c>
      <c r="J77" s="58" t="s">
        <v>181</v>
      </c>
      <c r="K77" s="58" t="s">
        <v>246</v>
      </c>
      <c r="L77" s="58" t="s">
        <v>247</v>
      </c>
      <c r="M77" s="41"/>
      <c r="N77" s="41"/>
      <c r="P77" s="47">
        <f t="shared" si="24"/>
        <v>425</v>
      </c>
      <c r="Q77" s="47"/>
      <c r="R77" s="48">
        <f t="shared" si="25"/>
        <v>1.5208333333333335</v>
      </c>
      <c r="S77" s="48">
        <f t="shared" si="26"/>
        <v>1.5380667892156863</v>
      </c>
      <c r="T77" s="48">
        <f t="shared" si="27"/>
        <v>1.5402369281045754</v>
      </c>
      <c r="U77" s="48">
        <f t="shared" si="28"/>
        <v>1.5228758169934642</v>
      </c>
      <c r="V77" s="48">
        <f t="shared" si="29"/>
        <v>1.4570562199238672</v>
      </c>
      <c r="W77" s="48">
        <f t="shared" si="30"/>
        <v>1.4073767327443802</v>
      </c>
      <c r="X77" s="48">
        <f t="shared" si="31"/>
        <v>1.2081013704255397</v>
      </c>
      <c r="Y77" s="48">
        <f t="shared" si="32"/>
        <v>1.5405841503267976</v>
      </c>
      <c r="Z77" s="48"/>
      <c r="AA77" s="48">
        <f t="shared" si="39"/>
        <v>1.9274305555555558</v>
      </c>
      <c r="AB77" s="48">
        <f t="shared" si="33"/>
        <v>2.1805555555555554</v>
      </c>
      <c r="AC77" s="48">
        <f t="shared" si="34"/>
        <v>2.028613930696535</v>
      </c>
      <c r="AD77" s="48">
        <f t="shared" si="35"/>
        <v>2.3281529973146076</v>
      </c>
      <c r="AE77" s="48">
        <f t="shared" si="36"/>
        <v>1.3126041710939518</v>
      </c>
      <c r="AF77" s="48">
        <f t="shared" si="37"/>
        <v>0.67603009701987826</v>
      </c>
      <c r="AG77" s="49">
        <f t="shared" si="40"/>
        <v>2.1809027777777774</v>
      </c>
      <c r="AH77" s="48">
        <f t="shared" si="38"/>
        <v>2.1809027777777774</v>
      </c>
    </row>
    <row r="78" spans="1:34" x14ac:dyDescent="0.2">
      <c r="A78" s="42">
        <f t="shared" si="43"/>
        <v>74</v>
      </c>
      <c r="B78" s="58"/>
      <c r="C78" s="42">
        <f t="shared" si="41"/>
        <v>29.200000000000045</v>
      </c>
      <c r="D78" s="44">
        <f t="shared" si="42"/>
        <v>49.199999999999989</v>
      </c>
      <c r="E78" s="59">
        <v>453.90000000000003</v>
      </c>
      <c r="F78" s="58" t="s">
        <v>185</v>
      </c>
      <c r="G78" s="61" t="s">
        <v>108</v>
      </c>
      <c r="H78" s="61" t="s">
        <v>73</v>
      </c>
      <c r="I78" s="61" t="s">
        <v>77</v>
      </c>
      <c r="J78" s="58" t="s">
        <v>186</v>
      </c>
      <c r="K78" s="58" t="s">
        <v>248</v>
      </c>
      <c r="L78" s="58" t="s">
        <v>249</v>
      </c>
      <c r="M78" s="41"/>
      <c r="N78" s="41"/>
      <c r="P78" s="47">
        <f t="shared" si="24"/>
        <v>454</v>
      </c>
      <c r="Q78" s="47"/>
      <c r="R78" s="48">
        <f t="shared" si="25"/>
        <v>1.5563725490196079</v>
      </c>
      <c r="S78" s="48">
        <f t="shared" si="26"/>
        <v>1.575827205882353</v>
      </c>
      <c r="T78" s="48">
        <f t="shared" si="27"/>
        <v>1.580514705882353</v>
      </c>
      <c r="U78" s="48">
        <f t="shared" si="28"/>
        <v>1.5660305788982263</v>
      </c>
      <c r="V78" s="48">
        <f t="shared" si="29"/>
        <v>1.5035305788982263</v>
      </c>
      <c r="W78" s="48">
        <f t="shared" si="30"/>
        <v>1.4557100660777136</v>
      </c>
      <c r="X78" s="48">
        <f t="shared" si="31"/>
        <v>1.2606376023095978</v>
      </c>
      <c r="Y78" s="48">
        <f t="shared" si="32"/>
        <v>1.5808619281045753</v>
      </c>
      <c r="Z78" s="48"/>
      <c r="AA78" s="48">
        <f t="shared" si="39"/>
        <v>1.9878472222222223</v>
      </c>
      <c r="AB78" s="48">
        <f t="shared" si="33"/>
        <v>2.2611111111111111</v>
      </c>
      <c r="AC78" s="48">
        <f t="shared" si="34"/>
        <v>2.1343483840858712</v>
      </c>
      <c r="AD78" s="48">
        <f t="shared" si="35"/>
        <v>2.4187802629962492</v>
      </c>
      <c r="AE78" s="48">
        <f t="shared" si="36"/>
        <v>1.4334375044272853</v>
      </c>
      <c r="AF78" s="48">
        <f t="shared" si="37"/>
        <v>0.81028935627913778</v>
      </c>
      <c r="AG78" s="49">
        <f t="shared" si="40"/>
        <v>2.2614583333333331</v>
      </c>
      <c r="AH78" s="48">
        <f t="shared" si="38"/>
        <v>2.2614583333333331</v>
      </c>
    </row>
    <row r="79" spans="1:34" ht="14" x14ac:dyDescent="0.3">
      <c r="A79" s="42">
        <f t="shared" si="43"/>
        <v>75</v>
      </c>
      <c r="B79" s="64" t="s">
        <v>291</v>
      </c>
      <c r="C79" s="42">
        <f t="shared" si="41"/>
        <v>18.299999999999955</v>
      </c>
      <c r="D79" s="44">
        <f t="shared" si="42"/>
        <v>67.499999999999943</v>
      </c>
      <c r="E79" s="59">
        <v>472.2</v>
      </c>
      <c r="F79" s="64" t="s">
        <v>187</v>
      </c>
      <c r="G79" s="61" t="s">
        <v>105</v>
      </c>
      <c r="H79" s="61" t="s">
        <v>106</v>
      </c>
      <c r="I79" s="61"/>
      <c r="J79" s="58"/>
      <c r="K79" s="58"/>
      <c r="L79" s="55" t="s">
        <v>275</v>
      </c>
      <c r="M79" s="41"/>
      <c r="N79" s="41"/>
      <c r="P79" s="47">
        <f t="shared" si="24"/>
        <v>472</v>
      </c>
      <c r="Q79" s="47"/>
      <c r="R79" s="48">
        <f t="shared" si="25"/>
        <v>1.5784313725490198</v>
      </c>
      <c r="S79" s="48">
        <f t="shared" si="26"/>
        <v>1.599264705882353</v>
      </c>
      <c r="T79" s="48">
        <f t="shared" si="27"/>
        <v>1.6055147058823531</v>
      </c>
      <c r="U79" s="48">
        <f t="shared" si="28"/>
        <v>1.5928162931839405</v>
      </c>
      <c r="V79" s="48">
        <f t="shared" si="29"/>
        <v>1.53237673274438</v>
      </c>
      <c r="W79" s="48">
        <f t="shared" si="30"/>
        <v>1.4857100660777136</v>
      </c>
      <c r="X79" s="48">
        <f t="shared" si="31"/>
        <v>1.2932462979617716</v>
      </c>
      <c r="Y79" s="48">
        <f t="shared" si="32"/>
        <v>1.6058619281045756</v>
      </c>
      <c r="Z79" s="48"/>
      <c r="AA79" s="48">
        <f t="shared" si="39"/>
        <v>2.0253472222222224</v>
      </c>
      <c r="AB79" s="48">
        <f t="shared" si="33"/>
        <v>2.3111111111111109</v>
      </c>
      <c r="AC79" s="48">
        <f t="shared" si="34"/>
        <v>2.1999766654999418</v>
      </c>
      <c r="AD79" s="48">
        <f t="shared" si="35"/>
        <v>2.4750316692814063</v>
      </c>
      <c r="AE79" s="48">
        <f t="shared" si="36"/>
        <v>1.5084375044272851</v>
      </c>
      <c r="AF79" s="48">
        <f t="shared" si="37"/>
        <v>0.89362268961247082</v>
      </c>
      <c r="AG79" s="49">
        <f t="shared" si="40"/>
        <v>2.3114583333333329</v>
      </c>
      <c r="AH79" s="48">
        <f t="shared" si="38"/>
        <v>2.3114583333333329</v>
      </c>
    </row>
    <row r="80" spans="1:34" x14ac:dyDescent="0.2">
      <c r="A80" s="42">
        <f t="shared" si="43"/>
        <v>76</v>
      </c>
      <c r="B80" s="58"/>
      <c r="C80" s="42">
        <f t="shared" si="41"/>
        <v>15.700000000000045</v>
      </c>
      <c r="D80" s="44">
        <f t="shared" si="42"/>
        <v>15.700000000000045</v>
      </c>
      <c r="E80" s="59">
        <v>487.90000000000003</v>
      </c>
      <c r="F80" s="58" t="s">
        <v>188</v>
      </c>
      <c r="G80" s="61" t="s">
        <v>82</v>
      </c>
      <c r="H80" s="61" t="s">
        <v>73</v>
      </c>
      <c r="I80" s="61" t="s">
        <v>77</v>
      </c>
      <c r="J80" s="58" t="s">
        <v>189</v>
      </c>
      <c r="K80" s="58" t="s">
        <v>250</v>
      </c>
      <c r="L80" s="58"/>
      <c r="M80" s="41"/>
      <c r="N80" s="41"/>
      <c r="P80" s="47">
        <f t="shared" si="24"/>
        <v>488</v>
      </c>
      <c r="Q80" s="47"/>
      <c r="R80" s="48">
        <f t="shared" si="25"/>
        <v>1.5980392156862746</v>
      </c>
      <c r="S80" s="48">
        <f t="shared" si="26"/>
        <v>1.6200980392156863</v>
      </c>
      <c r="T80" s="48">
        <f t="shared" si="27"/>
        <v>1.6277369281045753</v>
      </c>
      <c r="U80" s="48">
        <f t="shared" si="28"/>
        <v>1.6166258169934642</v>
      </c>
      <c r="V80" s="48">
        <f t="shared" si="29"/>
        <v>1.5580177583854056</v>
      </c>
      <c r="W80" s="48">
        <f t="shared" si="30"/>
        <v>1.5123767327443802</v>
      </c>
      <c r="X80" s="48">
        <f t="shared" si="31"/>
        <v>1.3222318052081485</v>
      </c>
      <c r="Y80" s="48">
        <f t="shared" si="32"/>
        <v>1.6280841503267975</v>
      </c>
      <c r="Z80" s="48"/>
      <c r="AA80" s="48">
        <f t="shared" si="39"/>
        <v>2.0586805555555556</v>
      </c>
      <c r="AB80" s="48">
        <f t="shared" si="33"/>
        <v>2.3555555555555556</v>
      </c>
      <c r="AC80" s="48">
        <f t="shared" si="34"/>
        <v>2.2583129156457824</v>
      </c>
      <c r="AD80" s="48">
        <f t="shared" si="35"/>
        <v>2.5250329193126571</v>
      </c>
      <c r="AE80" s="48">
        <f t="shared" si="36"/>
        <v>1.5751041710939515</v>
      </c>
      <c r="AF80" s="48">
        <f t="shared" si="37"/>
        <v>0.96769676368654522</v>
      </c>
      <c r="AG80" s="49">
        <f t="shared" si="40"/>
        <v>2.3559027777777777</v>
      </c>
      <c r="AH80" s="48">
        <f t="shared" si="38"/>
        <v>2.3559027777777777</v>
      </c>
    </row>
    <row r="81" spans="1:34" x14ac:dyDescent="0.2">
      <c r="A81" s="42">
        <f t="shared" si="43"/>
        <v>77</v>
      </c>
      <c r="B81" s="58"/>
      <c r="C81" s="42">
        <f t="shared" si="41"/>
        <v>0.39999999999997726</v>
      </c>
      <c r="D81" s="44">
        <f t="shared" si="42"/>
        <v>16.100000000000023</v>
      </c>
      <c r="E81" s="59">
        <v>488.3</v>
      </c>
      <c r="F81" s="58"/>
      <c r="G81" s="57" t="s">
        <v>76</v>
      </c>
      <c r="H81" s="61" t="s">
        <v>87</v>
      </c>
      <c r="I81" s="61" t="s">
        <v>77</v>
      </c>
      <c r="J81" s="58" t="s">
        <v>189</v>
      </c>
      <c r="K81" s="58"/>
      <c r="L81" s="58" t="s">
        <v>251</v>
      </c>
      <c r="M81" s="41"/>
      <c r="N81" s="41"/>
      <c r="P81" s="47">
        <f t="shared" si="24"/>
        <v>488</v>
      </c>
      <c r="Q81" s="47"/>
      <c r="R81" s="48">
        <f t="shared" si="25"/>
        <v>1.5980392156862746</v>
      </c>
      <c r="S81" s="48">
        <f t="shared" si="26"/>
        <v>1.6200980392156863</v>
      </c>
      <c r="T81" s="48">
        <f t="shared" si="27"/>
        <v>1.6277369281045753</v>
      </c>
      <c r="U81" s="48">
        <f t="shared" si="28"/>
        <v>1.6166258169934642</v>
      </c>
      <c r="V81" s="48">
        <f t="shared" si="29"/>
        <v>1.5580177583854056</v>
      </c>
      <c r="W81" s="48">
        <f t="shared" si="30"/>
        <v>1.5123767327443802</v>
      </c>
      <c r="X81" s="48">
        <f t="shared" si="31"/>
        <v>1.3222318052081485</v>
      </c>
      <c r="Y81" s="48">
        <f t="shared" si="32"/>
        <v>1.6280841503267975</v>
      </c>
      <c r="Z81" s="48"/>
      <c r="AA81" s="48">
        <f t="shared" si="39"/>
        <v>2.0586805555555556</v>
      </c>
      <c r="AB81" s="48">
        <f t="shared" si="33"/>
        <v>2.3555555555555556</v>
      </c>
      <c r="AC81" s="48">
        <f t="shared" si="34"/>
        <v>2.2583129156457824</v>
      </c>
      <c r="AD81" s="48">
        <f t="shared" si="35"/>
        <v>2.5250329193126571</v>
      </c>
      <c r="AE81" s="48">
        <f t="shared" si="36"/>
        <v>1.5751041710939515</v>
      </c>
      <c r="AF81" s="48">
        <f t="shared" si="37"/>
        <v>0.96769676368654522</v>
      </c>
      <c r="AG81" s="49">
        <f t="shared" si="40"/>
        <v>2.3559027777777777</v>
      </c>
      <c r="AH81" s="48">
        <f t="shared" si="38"/>
        <v>2.3559027777777777</v>
      </c>
    </row>
    <row r="82" spans="1:34" x14ac:dyDescent="0.2">
      <c r="A82" s="42">
        <f t="shared" si="43"/>
        <v>78</v>
      </c>
      <c r="B82" s="58"/>
      <c r="C82" s="42">
        <f t="shared" ref="C82:C95" si="44">IF(E82&lt;&gt;"",E82-E81,"")</f>
        <v>2.1000000000000227</v>
      </c>
      <c r="D82" s="44">
        <f t="shared" ref="D82:D95" si="45">IF(E82&lt;&gt;"",IF(B81="",D81+C82,C82),"")</f>
        <v>18.200000000000045</v>
      </c>
      <c r="E82" s="59">
        <v>490.40000000000003</v>
      </c>
      <c r="F82" s="58" t="s">
        <v>190</v>
      </c>
      <c r="G82" s="61" t="s">
        <v>108</v>
      </c>
      <c r="H82" s="61" t="s">
        <v>73</v>
      </c>
      <c r="I82" s="61" t="s">
        <v>77</v>
      </c>
      <c r="J82" s="58" t="s">
        <v>191</v>
      </c>
      <c r="K82" s="58"/>
      <c r="L82" s="58" t="s">
        <v>252</v>
      </c>
      <c r="M82" s="41"/>
      <c r="N82" s="41"/>
      <c r="P82" s="47">
        <f t="shared" si="24"/>
        <v>490</v>
      </c>
      <c r="Q82" s="47"/>
      <c r="R82" s="48">
        <f t="shared" si="25"/>
        <v>1.6004901960784315</v>
      </c>
      <c r="S82" s="48">
        <f t="shared" si="26"/>
        <v>1.622702205882353</v>
      </c>
      <c r="T82" s="48">
        <f t="shared" si="27"/>
        <v>1.630514705882353</v>
      </c>
      <c r="U82" s="48">
        <f t="shared" si="28"/>
        <v>1.6196020074696547</v>
      </c>
      <c r="V82" s="48">
        <f t="shared" si="29"/>
        <v>1.5612228865905338</v>
      </c>
      <c r="W82" s="48">
        <f t="shared" si="30"/>
        <v>1.5157100660777136</v>
      </c>
      <c r="X82" s="48">
        <f t="shared" si="31"/>
        <v>1.3258549936139454</v>
      </c>
      <c r="Y82" s="48">
        <f t="shared" si="32"/>
        <v>1.6308619281045751</v>
      </c>
      <c r="Z82" s="48"/>
      <c r="AA82" s="48">
        <f t="shared" si="39"/>
        <v>2.0628472222222221</v>
      </c>
      <c r="AB82" s="48">
        <f t="shared" si="33"/>
        <v>2.3611111111111112</v>
      </c>
      <c r="AC82" s="48">
        <f t="shared" si="34"/>
        <v>2.2656049469140127</v>
      </c>
      <c r="AD82" s="48">
        <f t="shared" si="35"/>
        <v>2.5312830755665634</v>
      </c>
      <c r="AE82" s="48">
        <f t="shared" si="36"/>
        <v>1.5834375044272853</v>
      </c>
      <c r="AF82" s="48">
        <f t="shared" si="37"/>
        <v>0.97695602294580475</v>
      </c>
      <c r="AG82" s="49">
        <f t="shared" si="40"/>
        <v>2.3614583333333332</v>
      </c>
      <c r="AH82" s="48">
        <f t="shared" si="38"/>
        <v>2.3614583333333332</v>
      </c>
    </row>
    <row r="83" spans="1:34" x14ac:dyDescent="0.2">
      <c r="A83" s="42">
        <f t="shared" si="43"/>
        <v>79</v>
      </c>
      <c r="B83" s="58"/>
      <c r="C83" s="42">
        <f t="shared" si="44"/>
        <v>3.8999999999999773</v>
      </c>
      <c r="D83" s="44">
        <f t="shared" si="45"/>
        <v>22.100000000000023</v>
      </c>
      <c r="E83" s="59">
        <v>494.3</v>
      </c>
      <c r="F83" s="54" t="s">
        <v>284</v>
      </c>
      <c r="G83" s="61" t="s">
        <v>76</v>
      </c>
      <c r="H83" s="61" t="s">
        <v>87</v>
      </c>
      <c r="I83" s="61" t="s">
        <v>77</v>
      </c>
      <c r="J83" s="58"/>
      <c r="K83" s="58"/>
      <c r="L83" s="54" t="s">
        <v>276</v>
      </c>
      <c r="M83" s="41"/>
      <c r="N83" s="41"/>
      <c r="P83" s="47">
        <f t="shared" si="24"/>
        <v>494</v>
      </c>
      <c r="Q83" s="47"/>
      <c r="R83" s="48">
        <f t="shared" si="25"/>
        <v>1.6053921568627452</v>
      </c>
      <c r="S83" s="48">
        <f t="shared" si="26"/>
        <v>1.6279105392156863</v>
      </c>
      <c r="T83" s="48">
        <f t="shared" si="27"/>
        <v>1.6360702614379086</v>
      </c>
      <c r="U83" s="48">
        <f t="shared" si="28"/>
        <v>1.6255543884220356</v>
      </c>
      <c r="V83" s="48">
        <f t="shared" si="29"/>
        <v>1.5676331430007906</v>
      </c>
      <c r="W83" s="48">
        <f t="shared" si="30"/>
        <v>1.5223767327443805</v>
      </c>
      <c r="X83" s="48">
        <f t="shared" si="31"/>
        <v>1.3331013704255397</v>
      </c>
      <c r="Y83" s="48">
        <f t="shared" si="32"/>
        <v>1.6364174836601308</v>
      </c>
      <c r="Z83" s="48"/>
      <c r="AA83" s="48">
        <f t="shared" si="39"/>
        <v>2.0711805555555554</v>
      </c>
      <c r="AB83" s="48">
        <f t="shared" si="33"/>
        <v>2.3722222222222222</v>
      </c>
      <c r="AC83" s="48">
        <f t="shared" si="34"/>
        <v>2.2801890094504729</v>
      </c>
      <c r="AD83" s="48">
        <f t="shared" si="35"/>
        <v>2.5437833880743761</v>
      </c>
      <c r="AE83" s="48">
        <f t="shared" si="36"/>
        <v>1.6001041710939519</v>
      </c>
      <c r="AF83" s="48">
        <f t="shared" si="37"/>
        <v>0.99547454146432202</v>
      </c>
      <c r="AG83" s="49">
        <f t="shared" si="40"/>
        <v>2.3725694444444443</v>
      </c>
      <c r="AH83" s="48">
        <f t="shared" si="38"/>
        <v>2.3725694444444443</v>
      </c>
    </row>
    <row r="84" spans="1:34" x14ac:dyDescent="0.2">
      <c r="A84" s="42">
        <f t="shared" ref="A84:A95" si="46">IF(E84&lt;&gt;"",A83+1,"")</f>
        <v>80</v>
      </c>
      <c r="B84" s="58"/>
      <c r="C84" s="42">
        <f t="shared" si="44"/>
        <v>2.5999999999999659</v>
      </c>
      <c r="D84" s="44">
        <f t="shared" si="45"/>
        <v>24.699999999999989</v>
      </c>
      <c r="E84" s="59">
        <v>496.9</v>
      </c>
      <c r="F84" s="58"/>
      <c r="G84" s="61" t="s">
        <v>76</v>
      </c>
      <c r="H84" s="61" t="s">
        <v>73</v>
      </c>
      <c r="I84" s="61" t="s">
        <v>77</v>
      </c>
      <c r="J84" s="58" t="s">
        <v>144</v>
      </c>
      <c r="K84" s="58"/>
      <c r="L84" s="58" t="s">
        <v>253</v>
      </c>
      <c r="M84" s="41"/>
      <c r="N84" s="41"/>
      <c r="P84" s="47">
        <f t="shared" si="24"/>
        <v>497</v>
      </c>
      <c r="Q84" s="47"/>
      <c r="R84" s="48">
        <f t="shared" si="25"/>
        <v>1.6090686274509802</v>
      </c>
      <c r="S84" s="48">
        <f t="shared" si="26"/>
        <v>1.6318167892156863</v>
      </c>
      <c r="T84" s="48">
        <f t="shared" si="27"/>
        <v>1.6402369281045752</v>
      </c>
      <c r="U84" s="48">
        <f t="shared" si="28"/>
        <v>1.6300186741363214</v>
      </c>
      <c r="V84" s="48">
        <f t="shared" si="29"/>
        <v>1.5724408353084827</v>
      </c>
      <c r="W84" s="48">
        <f t="shared" si="30"/>
        <v>1.5273767327443803</v>
      </c>
      <c r="X84" s="48">
        <f t="shared" si="31"/>
        <v>1.3385361530342355</v>
      </c>
      <c r="Y84" s="48">
        <f t="shared" si="32"/>
        <v>1.6405841503267975</v>
      </c>
      <c r="Z84" s="48"/>
      <c r="AA84" s="48">
        <f t="shared" si="39"/>
        <v>2.0774305555555554</v>
      </c>
      <c r="AB84" s="48">
        <f t="shared" si="33"/>
        <v>2.3805555555555555</v>
      </c>
      <c r="AC84" s="48">
        <f t="shared" si="34"/>
        <v>2.2911270563528179</v>
      </c>
      <c r="AD84" s="48">
        <f t="shared" si="35"/>
        <v>2.5531586224552361</v>
      </c>
      <c r="AE84" s="48">
        <f t="shared" si="36"/>
        <v>1.612604171093952</v>
      </c>
      <c r="AF84" s="48">
        <f t="shared" si="37"/>
        <v>1.0093634303532113</v>
      </c>
      <c r="AG84" s="49">
        <f t="shared" si="40"/>
        <v>2.3809027777777776</v>
      </c>
      <c r="AH84" s="48">
        <f t="shared" si="38"/>
        <v>2.3809027777777776</v>
      </c>
    </row>
    <row r="85" spans="1:34" x14ac:dyDescent="0.2">
      <c r="A85" s="42">
        <f t="shared" si="46"/>
        <v>81</v>
      </c>
      <c r="B85" s="58"/>
      <c r="C85" s="42">
        <f t="shared" si="44"/>
        <v>19.100000000000023</v>
      </c>
      <c r="D85" s="44">
        <f t="shared" si="45"/>
        <v>43.800000000000011</v>
      </c>
      <c r="E85" s="59">
        <v>516</v>
      </c>
      <c r="F85" s="58"/>
      <c r="G85" s="61" t="s">
        <v>86</v>
      </c>
      <c r="H85" s="61" t="s">
        <v>87</v>
      </c>
      <c r="I85" s="61"/>
      <c r="J85" s="58" t="s">
        <v>192</v>
      </c>
      <c r="K85" s="58" t="s">
        <v>254</v>
      </c>
      <c r="L85" s="58" t="s">
        <v>255</v>
      </c>
      <c r="M85" s="41"/>
      <c r="N85" s="41"/>
      <c r="P85" s="47">
        <f t="shared" si="24"/>
        <v>516</v>
      </c>
      <c r="Q85" s="47"/>
      <c r="R85" s="48">
        <f t="shared" si="25"/>
        <v>1.6323529411764706</v>
      </c>
      <c r="S85" s="48">
        <f t="shared" si="26"/>
        <v>1.6565563725490196</v>
      </c>
      <c r="T85" s="48">
        <f t="shared" si="27"/>
        <v>1.6666258169934642</v>
      </c>
      <c r="U85" s="48">
        <f t="shared" si="28"/>
        <v>1.6582924836601309</v>
      </c>
      <c r="V85" s="48">
        <f t="shared" si="29"/>
        <v>1.6028895532572007</v>
      </c>
      <c r="W85" s="48">
        <f t="shared" si="30"/>
        <v>1.5590433994110471</v>
      </c>
      <c r="X85" s="48">
        <f t="shared" si="31"/>
        <v>1.3729564428893077</v>
      </c>
      <c r="Y85" s="48">
        <f t="shared" si="32"/>
        <v>1.6669730392156863</v>
      </c>
      <c r="Z85" s="48"/>
      <c r="AA85" s="48">
        <f t="shared" si="39"/>
        <v>2.1170138888888888</v>
      </c>
      <c r="AB85" s="48">
        <f t="shared" si="33"/>
        <v>2.4333333333333336</v>
      </c>
      <c r="AC85" s="48">
        <f t="shared" si="34"/>
        <v>2.3604013534010035</v>
      </c>
      <c r="AD85" s="48">
        <f t="shared" si="35"/>
        <v>2.6125351068673459</v>
      </c>
      <c r="AE85" s="48">
        <f t="shared" si="36"/>
        <v>1.6917708377606182</v>
      </c>
      <c r="AF85" s="48">
        <f t="shared" si="37"/>
        <v>1.097326393316175</v>
      </c>
      <c r="AG85" s="49">
        <f t="shared" si="40"/>
        <v>2.4336805555555556</v>
      </c>
      <c r="AH85" s="48">
        <f t="shared" si="38"/>
        <v>2.4336805555555556</v>
      </c>
    </row>
    <row r="86" spans="1:34" x14ac:dyDescent="0.2">
      <c r="A86" s="42">
        <f t="shared" si="46"/>
        <v>82</v>
      </c>
      <c r="B86" s="58"/>
      <c r="C86" s="42">
        <f t="shared" si="44"/>
        <v>5.7000000000000455</v>
      </c>
      <c r="D86" s="44">
        <f t="shared" si="45"/>
        <v>49.500000000000057</v>
      </c>
      <c r="E86" s="59">
        <v>521.70000000000005</v>
      </c>
      <c r="F86" s="58"/>
      <c r="G86" s="61" t="s">
        <v>82</v>
      </c>
      <c r="H86" s="61" t="s">
        <v>87</v>
      </c>
      <c r="I86" s="61"/>
      <c r="J86" s="58" t="s">
        <v>193</v>
      </c>
      <c r="K86" s="58" t="s">
        <v>256</v>
      </c>
      <c r="L86" s="58" t="s">
        <v>257</v>
      </c>
      <c r="M86" s="41"/>
      <c r="N86" s="41"/>
      <c r="P86" s="47">
        <f t="shared" si="24"/>
        <v>522</v>
      </c>
      <c r="Q86" s="47"/>
      <c r="R86" s="48">
        <f t="shared" si="25"/>
        <v>1.6397058823529411</v>
      </c>
      <c r="S86" s="48">
        <f t="shared" si="26"/>
        <v>1.6643688725490196</v>
      </c>
      <c r="T86" s="48">
        <f t="shared" si="27"/>
        <v>1.6749591503267975</v>
      </c>
      <c r="U86" s="48">
        <f t="shared" si="28"/>
        <v>1.6672210550887023</v>
      </c>
      <c r="V86" s="48">
        <f t="shared" si="29"/>
        <v>1.6125049378725853</v>
      </c>
      <c r="W86" s="48">
        <f t="shared" si="30"/>
        <v>1.5690433994110469</v>
      </c>
      <c r="X86" s="48">
        <f t="shared" si="31"/>
        <v>1.3838260081066989</v>
      </c>
      <c r="Y86" s="48">
        <f t="shared" si="32"/>
        <v>1.6753063725490196</v>
      </c>
      <c r="Z86" s="48"/>
      <c r="AA86" s="48">
        <f t="shared" si="39"/>
        <v>2.1295138888888889</v>
      </c>
      <c r="AB86" s="48">
        <f t="shared" si="33"/>
        <v>2.4500000000000002</v>
      </c>
      <c r="AC86" s="48">
        <f t="shared" si="34"/>
        <v>2.382277447205694</v>
      </c>
      <c r="AD86" s="48">
        <f t="shared" si="35"/>
        <v>2.631285575629065</v>
      </c>
      <c r="AE86" s="48">
        <f t="shared" si="36"/>
        <v>1.7167708377606186</v>
      </c>
      <c r="AF86" s="48">
        <f t="shared" si="37"/>
        <v>1.1251041710939518</v>
      </c>
      <c r="AG86" s="49">
        <f t="shared" si="40"/>
        <v>2.4503472222222222</v>
      </c>
      <c r="AH86" s="48">
        <f t="shared" si="38"/>
        <v>2.4503472222222222</v>
      </c>
    </row>
    <row r="87" spans="1:34" x14ac:dyDescent="0.2">
      <c r="A87" s="42">
        <f t="shared" si="46"/>
        <v>83</v>
      </c>
      <c r="B87" s="58"/>
      <c r="C87" s="42">
        <f t="shared" si="44"/>
        <v>30.899999999999977</v>
      </c>
      <c r="D87" s="44">
        <f t="shared" si="45"/>
        <v>80.400000000000034</v>
      </c>
      <c r="E87" s="59">
        <v>552.6</v>
      </c>
      <c r="F87" s="58"/>
      <c r="G87" s="61" t="s">
        <v>108</v>
      </c>
      <c r="H87" s="61" t="s">
        <v>73</v>
      </c>
      <c r="I87" s="61"/>
      <c r="J87" s="58" t="s">
        <v>194</v>
      </c>
      <c r="K87" s="58" t="s">
        <v>258</v>
      </c>
      <c r="L87" s="58" t="s">
        <v>259</v>
      </c>
      <c r="M87" s="41"/>
      <c r="N87" s="41"/>
      <c r="P87" s="47">
        <f t="shared" si="24"/>
        <v>553</v>
      </c>
      <c r="Q87" s="47"/>
      <c r="R87" s="48">
        <f t="shared" si="25"/>
        <v>1.6776960784313726</v>
      </c>
      <c r="S87" s="48">
        <f t="shared" si="26"/>
        <v>1.704733455882353</v>
      </c>
      <c r="T87" s="48">
        <f t="shared" si="27"/>
        <v>1.7180147058823529</v>
      </c>
      <c r="U87" s="48">
        <f t="shared" si="28"/>
        <v>1.7133520074696547</v>
      </c>
      <c r="V87" s="48">
        <f t="shared" si="29"/>
        <v>1.6621844250520725</v>
      </c>
      <c r="W87" s="48">
        <f t="shared" si="30"/>
        <v>1.6207100660777136</v>
      </c>
      <c r="X87" s="48">
        <f t="shared" si="31"/>
        <v>1.4399854283965543</v>
      </c>
      <c r="Y87" s="48">
        <f t="shared" si="32"/>
        <v>1.7183619281045752</v>
      </c>
      <c r="Z87" s="48"/>
      <c r="AA87" s="48">
        <f t="shared" si="39"/>
        <v>2.1940972222222221</v>
      </c>
      <c r="AB87" s="48">
        <f t="shared" si="33"/>
        <v>2.5361111111111114</v>
      </c>
      <c r="AC87" s="48">
        <f t="shared" si="34"/>
        <v>2.4953039318632602</v>
      </c>
      <c r="AD87" s="48">
        <f t="shared" si="35"/>
        <v>2.7281629975646138</v>
      </c>
      <c r="AE87" s="48">
        <f t="shared" si="36"/>
        <v>1.845937504427285</v>
      </c>
      <c r="AF87" s="48">
        <f t="shared" si="37"/>
        <v>1.2686226896124708</v>
      </c>
      <c r="AG87" s="49">
        <f t="shared" si="40"/>
        <v>2.5364583333333335</v>
      </c>
      <c r="AH87" s="48">
        <f t="shared" si="38"/>
        <v>2.5364583333333335</v>
      </c>
    </row>
    <row r="88" spans="1:34" x14ac:dyDescent="0.2">
      <c r="A88" s="42">
        <f t="shared" si="46"/>
        <v>84</v>
      </c>
      <c r="B88" s="58"/>
      <c r="C88" s="42">
        <f t="shared" si="44"/>
        <v>8.5</v>
      </c>
      <c r="D88" s="44">
        <f t="shared" si="45"/>
        <v>88.900000000000034</v>
      </c>
      <c r="E88" s="59">
        <v>561.1</v>
      </c>
      <c r="F88" s="58"/>
      <c r="G88" s="61" t="s">
        <v>86</v>
      </c>
      <c r="H88" s="61" t="s">
        <v>87</v>
      </c>
      <c r="I88" s="61"/>
      <c r="J88" s="58" t="s">
        <v>195</v>
      </c>
      <c r="K88" s="58" t="s">
        <v>260</v>
      </c>
      <c r="L88" s="54" t="s">
        <v>277</v>
      </c>
      <c r="M88" s="41"/>
      <c r="N88" s="41"/>
      <c r="P88" s="47">
        <f t="shared" si="24"/>
        <v>561</v>
      </c>
      <c r="Q88" s="47"/>
      <c r="R88" s="48">
        <f t="shared" si="25"/>
        <v>1.6875</v>
      </c>
      <c r="S88" s="48">
        <f t="shared" si="26"/>
        <v>1.7151501225490196</v>
      </c>
      <c r="T88" s="48">
        <f t="shared" si="27"/>
        <v>1.7291258169934642</v>
      </c>
      <c r="U88" s="48">
        <f t="shared" si="28"/>
        <v>1.7252567693744167</v>
      </c>
      <c r="V88" s="48">
        <f t="shared" si="29"/>
        <v>1.6750049378725853</v>
      </c>
      <c r="W88" s="48">
        <f t="shared" si="30"/>
        <v>1.634043399411047</v>
      </c>
      <c r="X88" s="48">
        <f t="shared" si="31"/>
        <v>1.4544781820197428</v>
      </c>
      <c r="Y88" s="48">
        <f t="shared" si="32"/>
        <v>1.7294730392156863</v>
      </c>
      <c r="Z88" s="48"/>
      <c r="AA88" s="48">
        <f t="shared" si="39"/>
        <v>2.2107638888888888</v>
      </c>
      <c r="AB88" s="48">
        <f t="shared" si="33"/>
        <v>2.5583333333333336</v>
      </c>
      <c r="AC88" s="48">
        <f t="shared" si="34"/>
        <v>2.5244720569361805</v>
      </c>
      <c r="AD88" s="48">
        <f t="shared" si="35"/>
        <v>2.7531636225802387</v>
      </c>
      <c r="AE88" s="48">
        <f t="shared" si="36"/>
        <v>1.8792708377606182</v>
      </c>
      <c r="AF88" s="48">
        <f t="shared" si="37"/>
        <v>1.305659726649508</v>
      </c>
      <c r="AG88" s="49">
        <f t="shared" si="40"/>
        <v>2.5586805555555556</v>
      </c>
      <c r="AH88" s="48">
        <f t="shared" si="38"/>
        <v>2.5586805555555556</v>
      </c>
    </row>
    <row r="89" spans="1:34" x14ac:dyDescent="0.2">
      <c r="A89" s="42">
        <f t="shared" si="46"/>
        <v>85</v>
      </c>
      <c r="B89" s="64" t="s">
        <v>290</v>
      </c>
      <c r="C89" s="42">
        <f t="shared" si="44"/>
        <v>3.6999999999999318</v>
      </c>
      <c r="D89" s="44">
        <f t="shared" si="45"/>
        <v>92.599999999999966</v>
      </c>
      <c r="E89" s="59">
        <v>564.79999999999995</v>
      </c>
      <c r="F89" s="64" t="s">
        <v>196</v>
      </c>
      <c r="G89" s="61" t="s">
        <v>93</v>
      </c>
      <c r="H89" s="61" t="s">
        <v>87</v>
      </c>
      <c r="I89" s="61"/>
      <c r="J89" s="58" t="s">
        <v>195</v>
      </c>
      <c r="K89" s="58"/>
      <c r="L89" s="58"/>
      <c r="M89" s="41"/>
      <c r="N89" s="41"/>
      <c r="P89" s="47">
        <f t="shared" si="24"/>
        <v>565</v>
      </c>
      <c r="Q89" s="47"/>
      <c r="R89" s="48">
        <f t="shared" si="25"/>
        <v>1.6924019607843137</v>
      </c>
      <c r="S89" s="48">
        <f t="shared" si="26"/>
        <v>1.720358455882353</v>
      </c>
      <c r="T89" s="48">
        <f t="shared" si="27"/>
        <v>1.7346813725490198</v>
      </c>
      <c r="U89" s="48">
        <f t="shared" si="28"/>
        <v>1.7312091503267977</v>
      </c>
      <c r="V89" s="48">
        <f t="shared" si="29"/>
        <v>1.6814151942828417</v>
      </c>
      <c r="W89" s="48">
        <f t="shared" si="30"/>
        <v>1.6407100660777136</v>
      </c>
      <c r="X89" s="48">
        <f t="shared" si="31"/>
        <v>1.4617245588313366</v>
      </c>
      <c r="Y89" s="48">
        <f t="shared" si="32"/>
        <v>1.7350285947712423</v>
      </c>
      <c r="Z89" s="48"/>
      <c r="AA89" s="48">
        <f t="shared" si="39"/>
        <v>2.2190972222222221</v>
      </c>
      <c r="AB89" s="48">
        <f t="shared" si="33"/>
        <v>2.5694444444444446</v>
      </c>
      <c r="AC89" s="48">
        <f t="shared" si="34"/>
        <v>2.5390561194726406</v>
      </c>
      <c r="AD89" s="48">
        <f t="shared" si="35"/>
        <v>2.7656639350880514</v>
      </c>
      <c r="AE89" s="48">
        <f t="shared" si="36"/>
        <v>1.8959375044272853</v>
      </c>
      <c r="AF89" s="48">
        <f t="shared" si="37"/>
        <v>1.3241782451680262</v>
      </c>
      <c r="AG89" s="49">
        <f t="shared" si="40"/>
        <v>2.5697916666666667</v>
      </c>
      <c r="AH89" s="48">
        <f t="shared" si="38"/>
        <v>2.5697916666666667</v>
      </c>
    </row>
    <row r="90" spans="1:34" x14ac:dyDescent="0.2">
      <c r="A90" s="42">
        <f t="shared" si="46"/>
        <v>86</v>
      </c>
      <c r="B90" s="58"/>
      <c r="C90" s="42">
        <f t="shared" si="44"/>
        <v>29.400000000000091</v>
      </c>
      <c r="D90" s="44">
        <f t="shared" si="45"/>
        <v>29.400000000000091</v>
      </c>
      <c r="E90" s="59">
        <v>594.20000000000005</v>
      </c>
      <c r="F90" s="58" t="s">
        <v>294</v>
      </c>
      <c r="G90" s="61" t="s">
        <v>86</v>
      </c>
      <c r="H90" s="61" t="s">
        <v>87</v>
      </c>
      <c r="I90" s="61" t="s">
        <v>77</v>
      </c>
      <c r="J90" s="58"/>
      <c r="K90" s="58"/>
      <c r="L90" s="58" t="s">
        <v>261</v>
      </c>
      <c r="M90" s="41"/>
      <c r="N90" s="41"/>
      <c r="P90" s="47">
        <f t="shared" si="24"/>
        <v>594</v>
      </c>
      <c r="Q90" s="47"/>
      <c r="R90" s="48">
        <f t="shared" si="25"/>
        <v>1.7279411764705883</v>
      </c>
      <c r="S90" s="48">
        <f t="shared" si="26"/>
        <v>1.7581188725490198</v>
      </c>
      <c r="T90" s="48">
        <f t="shared" si="27"/>
        <v>1.7749591503267974</v>
      </c>
      <c r="U90" s="48">
        <f t="shared" si="28"/>
        <v>1.7743639122315595</v>
      </c>
      <c r="V90" s="48">
        <f t="shared" si="29"/>
        <v>1.7278895532572007</v>
      </c>
      <c r="W90" s="48">
        <f t="shared" si="30"/>
        <v>1.689043399411047</v>
      </c>
      <c r="X90" s="48">
        <f t="shared" si="31"/>
        <v>1.5142607907153951</v>
      </c>
      <c r="Y90" s="48">
        <f t="shared" si="32"/>
        <v>1.7753063725490197</v>
      </c>
      <c r="Z90" s="48"/>
      <c r="AA90" s="48">
        <f t="shared" si="39"/>
        <v>2.2795138888888888</v>
      </c>
      <c r="AB90" s="48">
        <f t="shared" si="33"/>
        <v>2.6500000000000004</v>
      </c>
      <c r="AC90" s="48">
        <f t="shared" si="34"/>
        <v>2.6447905728619769</v>
      </c>
      <c r="AD90" s="48">
        <f t="shared" si="35"/>
        <v>2.8562912007696939</v>
      </c>
      <c r="AE90" s="48">
        <f t="shared" si="36"/>
        <v>2.0167708377606188</v>
      </c>
      <c r="AF90" s="48">
        <f t="shared" si="37"/>
        <v>1.4584375044272857</v>
      </c>
      <c r="AG90" s="49">
        <f t="shared" si="40"/>
        <v>2.6503472222222224</v>
      </c>
      <c r="AH90" s="48">
        <f t="shared" si="38"/>
        <v>2.6503472222222224</v>
      </c>
    </row>
    <row r="91" spans="1:34" x14ac:dyDescent="0.2">
      <c r="A91" s="42">
        <f t="shared" si="46"/>
        <v>87</v>
      </c>
      <c r="B91" s="58"/>
      <c r="C91" s="42">
        <f t="shared" si="44"/>
        <v>2.1999999999999318</v>
      </c>
      <c r="D91" s="44">
        <f t="shared" si="45"/>
        <v>31.600000000000023</v>
      </c>
      <c r="E91" s="59">
        <v>596.4</v>
      </c>
      <c r="F91" s="58"/>
      <c r="G91" s="61" t="s">
        <v>86</v>
      </c>
      <c r="H91" s="61" t="s">
        <v>87</v>
      </c>
      <c r="I91" s="61"/>
      <c r="J91" s="58"/>
      <c r="K91" s="58" t="s">
        <v>262</v>
      </c>
      <c r="L91" s="58"/>
      <c r="M91" s="41"/>
      <c r="N91" s="41"/>
      <c r="P91" s="47">
        <f t="shared" si="24"/>
        <v>596</v>
      </c>
      <c r="Q91" s="47"/>
      <c r="R91" s="48">
        <f t="shared" si="25"/>
        <v>1.7303921568627452</v>
      </c>
      <c r="S91" s="48">
        <f t="shared" si="26"/>
        <v>1.7607230392156863</v>
      </c>
      <c r="T91" s="48">
        <f t="shared" si="27"/>
        <v>1.7777369281045752</v>
      </c>
      <c r="U91" s="48">
        <f t="shared" si="28"/>
        <v>1.77734010270775</v>
      </c>
      <c r="V91" s="48">
        <f t="shared" si="29"/>
        <v>1.7310946814623289</v>
      </c>
      <c r="W91" s="48">
        <f t="shared" si="30"/>
        <v>1.6923767327443804</v>
      </c>
      <c r="X91" s="48">
        <f t="shared" si="31"/>
        <v>1.517883979121192</v>
      </c>
      <c r="Y91" s="48">
        <f t="shared" si="32"/>
        <v>1.7780841503267975</v>
      </c>
      <c r="Z91" s="48"/>
      <c r="AA91" s="48">
        <f t="shared" si="39"/>
        <v>2.2836805555555553</v>
      </c>
      <c r="AB91" s="48">
        <f t="shared" si="33"/>
        <v>2.6555555555555559</v>
      </c>
      <c r="AC91" s="48">
        <f t="shared" si="34"/>
        <v>2.6520826041302068</v>
      </c>
      <c r="AD91" s="48">
        <f t="shared" si="35"/>
        <v>2.8625413570236002</v>
      </c>
      <c r="AE91" s="48">
        <f t="shared" si="36"/>
        <v>2.0251041710939517</v>
      </c>
      <c r="AF91" s="48">
        <f t="shared" si="37"/>
        <v>1.4676967636865452</v>
      </c>
      <c r="AG91" s="49">
        <f t="shared" si="40"/>
        <v>2.6559027777777779</v>
      </c>
      <c r="AH91" s="48">
        <f t="shared" si="38"/>
        <v>2.6559027777777779</v>
      </c>
    </row>
    <row r="92" spans="1:34" x14ac:dyDescent="0.2">
      <c r="A92" s="42">
        <f t="shared" si="46"/>
        <v>88</v>
      </c>
      <c r="B92" s="58"/>
      <c r="C92" s="42">
        <f t="shared" si="44"/>
        <v>1</v>
      </c>
      <c r="D92" s="44">
        <f t="shared" si="45"/>
        <v>32.600000000000023</v>
      </c>
      <c r="E92" s="59">
        <v>597.4</v>
      </c>
      <c r="F92" s="54" t="s">
        <v>285</v>
      </c>
      <c r="G92" s="61" t="s">
        <v>76</v>
      </c>
      <c r="H92" s="61" t="s">
        <v>73</v>
      </c>
      <c r="I92" s="61" t="s">
        <v>77</v>
      </c>
      <c r="J92" s="58" t="s">
        <v>197</v>
      </c>
      <c r="K92" s="58"/>
      <c r="L92" s="58" t="s">
        <v>263</v>
      </c>
      <c r="M92" s="41"/>
      <c r="N92" s="41"/>
      <c r="P92" s="47">
        <f t="shared" si="24"/>
        <v>597</v>
      </c>
      <c r="Q92" s="47"/>
      <c r="R92" s="48">
        <f t="shared" si="25"/>
        <v>1.7316176470588234</v>
      </c>
      <c r="S92" s="48">
        <f t="shared" si="26"/>
        <v>1.7620251225490198</v>
      </c>
      <c r="T92" s="48">
        <f t="shared" si="27"/>
        <v>1.7791258169934641</v>
      </c>
      <c r="U92" s="48">
        <f t="shared" si="28"/>
        <v>1.7788281979458451</v>
      </c>
      <c r="V92" s="48">
        <f t="shared" si="29"/>
        <v>1.7326972455648928</v>
      </c>
      <c r="W92" s="48">
        <f t="shared" si="30"/>
        <v>1.6940433994110469</v>
      </c>
      <c r="X92" s="48">
        <f t="shared" si="31"/>
        <v>1.5196955733240904</v>
      </c>
      <c r="Y92" s="48">
        <f t="shared" si="32"/>
        <v>1.7794730392156863</v>
      </c>
      <c r="Z92" s="48"/>
      <c r="AA92" s="48">
        <f t="shared" si="39"/>
        <v>2.2857638888888889</v>
      </c>
      <c r="AB92" s="48">
        <f t="shared" si="33"/>
        <v>2.6583333333333332</v>
      </c>
      <c r="AC92" s="48">
        <f t="shared" si="34"/>
        <v>2.655728619764322</v>
      </c>
      <c r="AD92" s="48">
        <f t="shared" si="35"/>
        <v>2.865666435150553</v>
      </c>
      <c r="AE92" s="48">
        <f t="shared" si="36"/>
        <v>2.0292708377606186</v>
      </c>
      <c r="AF92" s="48">
        <f t="shared" si="37"/>
        <v>1.472326393316175</v>
      </c>
      <c r="AG92" s="49">
        <f t="shared" si="40"/>
        <v>2.6586805555555553</v>
      </c>
      <c r="AH92" s="48">
        <f t="shared" si="38"/>
        <v>2.6586805555555553</v>
      </c>
    </row>
    <row r="93" spans="1:34" x14ac:dyDescent="0.2">
      <c r="A93" s="42">
        <f t="shared" si="46"/>
        <v>89</v>
      </c>
      <c r="B93" s="58"/>
      <c r="C93" s="42">
        <f t="shared" si="44"/>
        <v>2.3999999999999773</v>
      </c>
      <c r="D93" s="44">
        <f t="shared" si="45"/>
        <v>35</v>
      </c>
      <c r="E93" s="59">
        <v>599.79999999999995</v>
      </c>
      <c r="F93" s="58" t="s">
        <v>198</v>
      </c>
      <c r="G93" s="61" t="s">
        <v>86</v>
      </c>
      <c r="H93" s="61" t="s">
        <v>87</v>
      </c>
      <c r="I93" s="61" t="s">
        <v>77</v>
      </c>
      <c r="J93" s="58" t="s">
        <v>199</v>
      </c>
      <c r="K93" s="58" t="s">
        <v>264</v>
      </c>
      <c r="L93" s="58" t="s">
        <v>265</v>
      </c>
      <c r="M93" s="41"/>
      <c r="N93" s="41"/>
      <c r="P93" s="47">
        <f t="shared" si="24"/>
        <v>600</v>
      </c>
      <c r="Q93" s="47"/>
      <c r="R93" s="48">
        <f t="shared" si="25"/>
        <v>1.7352941176470589</v>
      </c>
      <c r="S93" s="48">
        <f t="shared" si="26"/>
        <v>1.7659313725490198</v>
      </c>
      <c r="T93" s="48">
        <f t="shared" si="27"/>
        <v>1.7832924836601309</v>
      </c>
      <c r="U93" s="48">
        <f t="shared" si="28"/>
        <v>1.7832924836601309</v>
      </c>
      <c r="V93" s="48">
        <f t="shared" si="29"/>
        <v>1.7375049378725853</v>
      </c>
      <c r="W93" s="48">
        <f t="shared" si="30"/>
        <v>1.699043399411047</v>
      </c>
      <c r="X93" s="48">
        <f t="shared" si="31"/>
        <v>1.5251303559327862</v>
      </c>
      <c r="Y93" s="48">
        <f t="shared" si="32"/>
        <v>1.7836397058823532</v>
      </c>
      <c r="Z93" s="48"/>
      <c r="AA93" s="48">
        <f t="shared" si="39"/>
        <v>2.292013888888889</v>
      </c>
      <c r="AB93" s="48">
        <f t="shared" si="33"/>
        <v>2.666666666666667</v>
      </c>
      <c r="AC93" s="48">
        <f t="shared" si="34"/>
        <v>2.666666666666667</v>
      </c>
      <c r="AD93" s="48">
        <f t="shared" si="35"/>
        <v>2.8750416695314129</v>
      </c>
      <c r="AE93" s="48">
        <f t="shared" si="36"/>
        <v>2.0417708377606183</v>
      </c>
      <c r="AF93" s="48">
        <f t="shared" si="37"/>
        <v>1.4862152822050625</v>
      </c>
      <c r="AG93" s="49">
        <f t="shared" si="40"/>
        <v>2.667013888888889</v>
      </c>
      <c r="AH93" s="48">
        <f t="shared" si="38"/>
        <v>2.667013888888889</v>
      </c>
    </row>
    <row r="94" spans="1:34" x14ac:dyDescent="0.2">
      <c r="A94" s="42">
        <f t="shared" si="46"/>
        <v>90</v>
      </c>
      <c r="B94" s="58"/>
      <c r="C94" s="42">
        <f t="shared" si="44"/>
        <v>2.8000000000000682</v>
      </c>
      <c r="D94" s="44">
        <f t="shared" si="45"/>
        <v>37.800000000000068</v>
      </c>
      <c r="E94" s="59">
        <v>602.6</v>
      </c>
      <c r="F94" s="58" t="s">
        <v>200</v>
      </c>
      <c r="G94" s="61" t="s">
        <v>76</v>
      </c>
      <c r="H94" s="61" t="s">
        <v>87</v>
      </c>
      <c r="I94" s="61" t="s">
        <v>77</v>
      </c>
      <c r="J94" s="58" t="s">
        <v>201</v>
      </c>
      <c r="K94" s="58" t="s">
        <v>266</v>
      </c>
      <c r="L94" s="58" t="s">
        <v>267</v>
      </c>
      <c r="M94" s="41"/>
      <c r="N94" s="41"/>
      <c r="P94" s="47">
        <f t="shared" si="24"/>
        <v>603</v>
      </c>
      <c r="Q94" s="47"/>
      <c r="R94" s="48">
        <f t="shared" si="25"/>
        <v>1.7389705882352939</v>
      </c>
      <c r="S94" s="48">
        <f t="shared" si="26"/>
        <v>1.7698376225490198</v>
      </c>
      <c r="T94" s="48">
        <f t="shared" si="27"/>
        <v>1.7874591503267974</v>
      </c>
      <c r="U94" s="48">
        <f t="shared" si="28"/>
        <v>1.7877567693744167</v>
      </c>
      <c r="V94" s="48">
        <f t="shared" si="29"/>
        <v>1.7423126301802774</v>
      </c>
      <c r="W94" s="48">
        <f t="shared" si="30"/>
        <v>1.7040433994110469</v>
      </c>
      <c r="X94" s="48">
        <f t="shared" si="31"/>
        <v>1.530565138541482</v>
      </c>
      <c r="Y94" s="48">
        <f t="shared" si="32"/>
        <v>1.7881039915966392</v>
      </c>
      <c r="Z94" s="48"/>
      <c r="AA94" s="48">
        <f t="shared" si="39"/>
        <v>2.2982638888888887</v>
      </c>
      <c r="AB94" s="48">
        <f t="shared" si="33"/>
        <v>2.6750000000000003</v>
      </c>
      <c r="AC94" s="48">
        <f t="shared" si="34"/>
        <v>2.677604713569012</v>
      </c>
      <c r="AD94" s="48">
        <f t="shared" si="35"/>
        <v>2.884416903912272</v>
      </c>
      <c r="AE94" s="48">
        <f t="shared" si="36"/>
        <v>2.0542708377606185</v>
      </c>
      <c r="AF94" s="48">
        <f t="shared" si="37"/>
        <v>1.5001041710939518</v>
      </c>
      <c r="AG94" s="49">
        <f t="shared" si="40"/>
        <v>2.677951935791234</v>
      </c>
      <c r="AH94" s="48">
        <f t="shared" si="38"/>
        <v>2.677951935791234</v>
      </c>
    </row>
    <row r="95" spans="1:34" x14ac:dyDescent="0.2">
      <c r="A95" s="42">
        <f t="shared" si="46"/>
        <v>91</v>
      </c>
      <c r="B95" s="64" t="s">
        <v>140</v>
      </c>
      <c r="C95" s="42">
        <f t="shared" si="44"/>
        <v>6.5</v>
      </c>
      <c r="D95" s="44">
        <f t="shared" si="45"/>
        <v>44.300000000000068</v>
      </c>
      <c r="E95" s="59">
        <v>609.1</v>
      </c>
      <c r="F95" s="64" t="s">
        <v>202</v>
      </c>
      <c r="G95" s="61"/>
      <c r="H95" s="61"/>
      <c r="I95" s="61"/>
      <c r="J95" s="58"/>
      <c r="K95" s="58"/>
      <c r="L95" s="58"/>
      <c r="M95" s="41"/>
      <c r="N95" s="53">
        <f>M5+2.5</f>
        <v>3.5</v>
      </c>
      <c r="P95" s="47">
        <f t="shared" si="24"/>
        <v>609</v>
      </c>
      <c r="Q95" s="47"/>
      <c r="R95" s="48">
        <f t="shared" si="25"/>
        <v>1.7463235294117645</v>
      </c>
      <c r="S95" s="48">
        <f t="shared" si="26"/>
        <v>1.7776501225490198</v>
      </c>
      <c r="T95" s="48">
        <f t="shared" si="27"/>
        <v>1.7957924836601309</v>
      </c>
      <c r="U95" s="48">
        <f t="shared" si="28"/>
        <v>1.7966853408029881</v>
      </c>
      <c r="V95" s="48">
        <f t="shared" si="29"/>
        <v>1.7519280147956622</v>
      </c>
      <c r="W95" s="48">
        <f t="shared" si="30"/>
        <v>1.7140433994110471</v>
      </c>
      <c r="X95" s="48">
        <f t="shared" si="31"/>
        <v>1.5414347037588731</v>
      </c>
      <c r="Y95" s="48">
        <f t="shared" si="32"/>
        <v>1.7970325630252104</v>
      </c>
      <c r="Z95" s="48"/>
      <c r="AA95" s="48">
        <f t="shared" si="39"/>
        <v>2.3107638888888888</v>
      </c>
      <c r="AB95" s="48">
        <f t="shared" si="33"/>
        <v>2.6916666666666669</v>
      </c>
      <c r="AC95" s="48">
        <f t="shared" si="34"/>
        <v>2.6994808073737024</v>
      </c>
      <c r="AD95" s="48">
        <f t="shared" si="35"/>
        <v>2.9031673726739911</v>
      </c>
      <c r="AE95" s="48">
        <f t="shared" si="36"/>
        <v>2.0792708377606188</v>
      </c>
      <c r="AF95" s="48">
        <f t="shared" si="37"/>
        <v>1.5278819488717295</v>
      </c>
      <c r="AG95" s="49">
        <f t="shared" si="40"/>
        <v>2.6998280295959245</v>
      </c>
      <c r="AH95" s="48">
        <f t="shared" si="38"/>
        <v>2.6998280295959245</v>
      </c>
    </row>
    <row r="96" spans="1:34" x14ac:dyDescent="0.2">
      <c r="A96" s="20" t="str">
        <f t="shared" ref="A96:A132" si="47">IF(E96&lt;&gt;"",A95+1,"")</f>
        <v/>
      </c>
      <c r="B96" s="20"/>
      <c r="C96" s="20" t="str">
        <f t="shared" ref="C96:C133" si="48">IF(E96&lt;&gt;"",E96-E95,"")</f>
        <v/>
      </c>
      <c r="D96" s="21" t="str">
        <f t="shared" ref="D96:D142" si="49">IF(E96&lt;&gt;"",IF(B95="",D95+C96,C96),"")</f>
        <v/>
      </c>
      <c r="E96" s="21"/>
      <c r="F96" s="20"/>
      <c r="G96" s="20"/>
      <c r="H96" s="20"/>
      <c r="I96" s="20"/>
      <c r="J96" s="20"/>
      <c r="K96" s="20"/>
      <c r="L96" s="20"/>
      <c r="M96" s="22"/>
      <c r="N96" s="22"/>
      <c r="P96" s="47" t="str">
        <f t="shared" si="24"/>
        <v/>
      </c>
      <c r="Q96" s="47"/>
      <c r="R96" s="48" t="str">
        <f t="shared" si="25"/>
        <v/>
      </c>
      <c r="S96" s="48" t="str">
        <f t="shared" si="26"/>
        <v/>
      </c>
      <c r="T96" s="48" t="str">
        <f t="shared" si="27"/>
        <v/>
      </c>
      <c r="U96" s="48" t="str">
        <f t="shared" si="28"/>
        <v/>
      </c>
      <c r="V96" s="48" t="str">
        <f t="shared" si="29"/>
        <v/>
      </c>
      <c r="W96" s="48" t="str">
        <f t="shared" si="30"/>
        <v/>
      </c>
      <c r="X96" s="48" t="str">
        <f t="shared" si="31"/>
        <v/>
      </c>
      <c r="Y96" s="48" t="str">
        <f t="shared" si="32"/>
        <v/>
      </c>
      <c r="Z96" s="48"/>
      <c r="AA96" s="48" t="str">
        <f t="shared" si="39"/>
        <v/>
      </c>
      <c r="AB96" s="48" t="str">
        <f t="shared" si="33"/>
        <v/>
      </c>
      <c r="AC96" s="48" t="str">
        <f t="shared" si="34"/>
        <v/>
      </c>
      <c r="AD96" s="48" t="str">
        <f t="shared" si="35"/>
        <v/>
      </c>
      <c r="AE96" s="48" t="str">
        <f t="shared" si="36"/>
        <v/>
      </c>
      <c r="AF96" s="48" t="str">
        <f t="shared" si="37"/>
        <v/>
      </c>
      <c r="AG96" s="49" t="str">
        <f t="shared" si="40"/>
        <v/>
      </c>
      <c r="AH96" s="48" t="str">
        <f t="shared" si="38"/>
        <v/>
      </c>
    </row>
    <row r="97" spans="1:34" x14ac:dyDescent="0.2">
      <c r="A97" s="20" t="str">
        <f t="shared" si="47"/>
        <v/>
      </c>
      <c r="B97" s="20"/>
      <c r="C97" s="20" t="str">
        <f t="shared" si="48"/>
        <v/>
      </c>
      <c r="D97" s="21" t="str">
        <f t="shared" si="49"/>
        <v/>
      </c>
      <c r="E97" s="21"/>
      <c r="F97" s="20"/>
      <c r="G97" s="20"/>
      <c r="H97" s="20"/>
      <c r="I97" s="20"/>
      <c r="J97" s="20"/>
      <c r="K97" s="20"/>
      <c r="L97" s="20"/>
      <c r="M97" s="22"/>
      <c r="N97" s="22"/>
      <c r="P97" s="47" t="str">
        <f t="shared" si="24"/>
        <v/>
      </c>
      <c r="Q97" s="47"/>
      <c r="R97" s="48" t="str">
        <f t="shared" si="25"/>
        <v/>
      </c>
      <c r="S97" s="48" t="str">
        <f t="shared" si="26"/>
        <v/>
      </c>
      <c r="T97" s="48" t="str">
        <f t="shared" si="27"/>
        <v/>
      </c>
      <c r="U97" s="48" t="str">
        <f t="shared" si="28"/>
        <v/>
      </c>
      <c r="V97" s="48" t="str">
        <f t="shared" si="29"/>
        <v/>
      </c>
      <c r="W97" s="48" t="str">
        <f t="shared" si="30"/>
        <v/>
      </c>
      <c r="X97" s="48" t="str">
        <f t="shared" si="31"/>
        <v/>
      </c>
      <c r="Y97" s="48" t="str">
        <f t="shared" si="32"/>
        <v/>
      </c>
      <c r="Z97" s="48"/>
      <c r="AA97" s="48" t="str">
        <f t="shared" si="39"/>
        <v/>
      </c>
      <c r="AB97" s="48" t="str">
        <f t="shared" si="33"/>
        <v/>
      </c>
      <c r="AC97" s="48" t="str">
        <f t="shared" si="34"/>
        <v/>
      </c>
      <c r="AD97" s="48" t="str">
        <f t="shared" si="35"/>
        <v/>
      </c>
      <c r="AE97" s="48" t="str">
        <f t="shared" si="36"/>
        <v/>
      </c>
      <c r="AF97" s="48" t="str">
        <f t="shared" si="37"/>
        <v/>
      </c>
      <c r="AG97" s="49" t="str">
        <f t="shared" si="40"/>
        <v/>
      </c>
      <c r="AH97" s="48" t="str">
        <f t="shared" si="38"/>
        <v/>
      </c>
    </row>
    <row r="98" spans="1:34" x14ac:dyDescent="0.2">
      <c r="A98" s="20" t="str">
        <f t="shared" si="47"/>
        <v/>
      </c>
      <c r="B98" s="20"/>
      <c r="C98" s="20" t="str">
        <f t="shared" si="48"/>
        <v/>
      </c>
      <c r="D98" s="21" t="str">
        <f t="shared" si="49"/>
        <v/>
      </c>
      <c r="E98" s="21"/>
      <c r="F98" s="20"/>
      <c r="G98" s="20"/>
      <c r="H98" s="20"/>
      <c r="I98" s="20"/>
      <c r="J98" s="20"/>
      <c r="K98" s="20"/>
      <c r="L98" s="20"/>
      <c r="M98" s="22"/>
      <c r="N98" s="22"/>
      <c r="P98" s="47" t="str">
        <f t="shared" si="24"/>
        <v/>
      </c>
      <c r="Q98" s="47"/>
      <c r="R98" s="48" t="str">
        <f t="shared" si="25"/>
        <v/>
      </c>
      <c r="S98" s="48" t="str">
        <f t="shared" si="26"/>
        <v/>
      </c>
      <c r="T98" s="48" t="str">
        <f t="shared" si="27"/>
        <v/>
      </c>
      <c r="U98" s="48" t="str">
        <f t="shared" si="28"/>
        <v/>
      </c>
      <c r="V98" s="48" t="str">
        <f t="shared" si="29"/>
        <v/>
      </c>
      <c r="W98" s="48" t="str">
        <f t="shared" si="30"/>
        <v/>
      </c>
      <c r="X98" s="48" t="str">
        <f t="shared" si="31"/>
        <v/>
      </c>
      <c r="Y98" s="48" t="str">
        <f t="shared" si="32"/>
        <v/>
      </c>
      <c r="Z98" s="48"/>
      <c r="AA98" s="48" t="str">
        <f t="shared" si="39"/>
        <v/>
      </c>
      <c r="AB98" s="48" t="str">
        <f t="shared" si="33"/>
        <v/>
      </c>
      <c r="AC98" s="48" t="str">
        <f t="shared" si="34"/>
        <v/>
      </c>
      <c r="AD98" s="48" t="str">
        <f t="shared" si="35"/>
        <v/>
      </c>
      <c r="AE98" s="48" t="str">
        <f t="shared" si="36"/>
        <v/>
      </c>
      <c r="AF98" s="48" t="str">
        <f t="shared" si="37"/>
        <v/>
      </c>
      <c r="AG98" s="49" t="str">
        <f t="shared" si="40"/>
        <v/>
      </c>
      <c r="AH98" s="48" t="str">
        <f t="shared" si="38"/>
        <v/>
      </c>
    </row>
    <row r="99" spans="1:34" x14ac:dyDescent="0.2">
      <c r="A99" s="20" t="str">
        <f t="shared" si="47"/>
        <v/>
      </c>
      <c r="B99" s="20"/>
      <c r="C99" s="20" t="str">
        <f t="shared" si="48"/>
        <v/>
      </c>
      <c r="D99" s="21" t="str">
        <f t="shared" si="49"/>
        <v/>
      </c>
      <c r="E99" s="21"/>
      <c r="F99" s="20"/>
      <c r="G99" s="20"/>
      <c r="H99" s="20"/>
      <c r="I99" s="20"/>
      <c r="J99" s="20"/>
      <c r="K99" s="20"/>
      <c r="L99" s="20"/>
      <c r="M99" s="22"/>
      <c r="N99" s="22"/>
      <c r="P99" s="47" t="str">
        <f t="shared" si="24"/>
        <v/>
      </c>
      <c r="Q99" s="47"/>
      <c r="R99" s="48" t="str">
        <f t="shared" si="25"/>
        <v/>
      </c>
      <c r="S99" s="48" t="str">
        <f t="shared" si="26"/>
        <v/>
      </c>
      <c r="T99" s="48" t="str">
        <f t="shared" si="27"/>
        <v/>
      </c>
      <c r="U99" s="48" t="str">
        <f t="shared" si="28"/>
        <v/>
      </c>
      <c r="V99" s="48" t="str">
        <f t="shared" si="29"/>
        <v/>
      </c>
      <c r="W99" s="48" t="str">
        <f t="shared" si="30"/>
        <v/>
      </c>
      <c r="X99" s="48" t="str">
        <f t="shared" si="31"/>
        <v/>
      </c>
      <c r="Y99" s="48" t="str">
        <f t="shared" si="32"/>
        <v/>
      </c>
      <c r="Z99" s="48"/>
      <c r="AA99" s="48" t="str">
        <f t="shared" si="39"/>
        <v/>
      </c>
      <c r="AB99" s="48" t="str">
        <f t="shared" si="33"/>
        <v/>
      </c>
      <c r="AC99" s="48" t="str">
        <f t="shared" si="34"/>
        <v/>
      </c>
      <c r="AD99" s="48" t="str">
        <f t="shared" si="35"/>
        <v/>
      </c>
      <c r="AE99" s="48" t="str">
        <f t="shared" si="36"/>
        <v/>
      </c>
      <c r="AF99" s="48" t="str">
        <f t="shared" si="37"/>
        <v/>
      </c>
      <c r="AG99" s="49" t="str">
        <f t="shared" si="40"/>
        <v/>
      </c>
      <c r="AH99" s="48" t="str">
        <f t="shared" si="38"/>
        <v/>
      </c>
    </row>
    <row r="100" spans="1:34" x14ac:dyDescent="0.2">
      <c r="A100" s="20" t="str">
        <f t="shared" si="47"/>
        <v/>
      </c>
      <c r="B100" s="20"/>
      <c r="C100" s="20" t="str">
        <f t="shared" si="48"/>
        <v/>
      </c>
      <c r="D100" s="21" t="str">
        <f t="shared" si="49"/>
        <v/>
      </c>
      <c r="E100" s="21"/>
      <c r="F100" s="20"/>
      <c r="G100" s="20"/>
      <c r="H100" s="20"/>
      <c r="I100" s="20"/>
      <c r="J100" s="20"/>
      <c r="K100" s="20"/>
      <c r="L100" s="20"/>
      <c r="M100" s="22"/>
      <c r="N100" s="22"/>
      <c r="P100" s="47" t="str">
        <f t="shared" si="24"/>
        <v/>
      </c>
      <c r="Q100" s="47"/>
      <c r="R100" s="48" t="str">
        <f t="shared" si="25"/>
        <v/>
      </c>
      <c r="S100" s="48" t="str">
        <f t="shared" si="26"/>
        <v/>
      </c>
      <c r="T100" s="48" t="str">
        <f t="shared" si="27"/>
        <v/>
      </c>
      <c r="U100" s="48" t="str">
        <f t="shared" si="28"/>
        <v/>
      </c>
      <c r="V100" s="48" t="str">
        <f t="shared" si="29"/>
        <v/>
      </c>
      <c r="W100" s="48" t="str">
        <f t="shared" si="30"/>
        <v/>
      </c>
      <c r="X100" s="48" t="str">
        <f t="shared" si="31"/>
        <v/>
      </c>
      <c r="Y100" s="48" t="str">
        <f t="shared" si="32"/>
        <v/>
      </c>
      <c r="Z100" s="48"/>
      <c r="AA100" s="48" t="str">
        <f t="shared" si="39"/>
        <v/>
      </c>
      <c r="AB100" s="48" t="str">
        <f t="shared" si="33"/>
        <v/>
      </c>
      <c r="AC100" s="48" t="str">
        <f t="shared" si="34"/>
        <v/>
      </c>
      <c r="AD100" s="48" t="str">
        <f t="shared" si="35"/>
        <v/>
      </c>
      <c r="AE100" s="48" t="str">
        <f t="shared" si="36"/>
        <v/>
      </c>
      <c r="AF100" s="48" t="str">
        <f t="shared" si="37"/>
        <v/>
      </c>
      <c r="AG100" s="49" t="str">
        <f t="shared" si="40"/>
        <v/>
      </c>
      <c r="AH100" s="48" t="str">
        <f t="shared" si="38"/>
        <v/>
      </c>
    </row>
    <row r="101" spans="1:34" x14ac:dyDescent="0.2">
      <c r="A101" s="20" t="str">
        <f t="shared" si="47"/>
        <v/>
      </c>
      <c r="B101" s="20"/>
      <c r="C101" s="20" t="str">
        <f t="shared" si="48"/>
        <v/>
      </c>
      <c r="D101" s="21" t="str">
        <f t="shared" si="49"/>
        <v/>
      </c>
      <c r="E101" s="21"/>
      <c r="F101" s="20"/>
      <c r="G101" s="20"/>
      <c r="H101" s="20"/>
      <c r="I101" s="20"/>
      <c r="J101" s="20"/>
      <c r="K101" s="20"/>
      <c r="L101" s="20"/>
      <c r="M101" s="22"/>
      <c r="N101" s="22"/>
      <c r="P101" s="47" t="str">
        <f t="shared" si="24"/>
        <v/>
      </c>
      <c r="Q101" s="47"/>
      <c r="R101" s="48" t="str">
        <f t="shared" si="25"/>
        <v/>
      </c>
      <c r="S101" s="48" t="str">
        <f t="shared" si="26"/>
        <v/>
      </c>
      <c r="T101" s="48" t="str">
        <f t="shared" si="27"/>
        <v/>
      </c>
      <c r="U101" s="48" t="str">
        <f t="shared" si="28"/>
        <v/>
      </c>
      <c r="V101" s="48" t="str">
        <f t="shared" si="29"/>
        <v/>
      </c>
      <c r="W101" s="48" t="str">
        <f t="shared" si="30"/>
        <v/>
      </c>
      <c r="X101" s="48" t="str">
        <f t="shared" si="31"/>
        <v/>
      </c>
      <c r="Y101" s="48" t="str">
        <f t="shared" si="32"/>
        <v/>
      </c>
      <c r="Z101" s="48"/>
      <c r="AA101" s="48" t="str">
        <f t="shared" si="39"/>
        <v/>
      </c>
      <c r="AB101" s="48" t="str">
        <f t="shared" si="33"/>
        <v/>
      </c>
      <c r="AC101" s="48" t="str">
        <f t="shared" si="34"/>
        <v/>
      </c>
      <c r="AD101" s="48" t="str">
        <f t="shared" si="35"/>
        <v/>
      </c>
      <c r="AE101" s="48" t="str">
        <f t="shared" si="36"/>
        <v/>
      </c>
      <c r="AF101" s="48" t="str">
        <f t="shared" si="37"/>
        <v/>
      </c>
      <c r="AG101" s="49" t="str">
        <f t="shared" si="40"/>
        <v/>
      </c>
      <c r="AH101" s="48" t="str">
        <f t="shared" si="38"/>
        <v/>
      </c>
    </row>
    <row r="102" spans="1:34" x14ac:dyDescent="0.2">
      <c r="A102" s="20" t="str">
        <f t="shared" si="47"/>
        <v/>
      </c>
      <c r="B102" s="20"/>
      <c r="C102" s="20" t="str">
        <f t="shared" si="48"/>
        <v/>
      </c>
      <c r="D102" s="21" t="str">
        <f t="shared" si="49"/>
        <v/>
      </c>
      <c r="E102" s="21"/>
      <c r="F102" s="20"/>
      <c r="G102" s="20"/>
      <c r="H102" s="20"/>
      <c r="I102" s="20"/>
      <c r="J102" s="20"/>
      <c r="K102" s="20"/>
      <c r="L102" s="20"/>
      <c r="M102" s="22"/>
      <c r="N102" s="22"/>
      <c r="P102" s="47" t="str">
        <f t="shared" si="24"/>
        <v/>
      </c>
      <c r="Q102" s="47"/>
      <c r="R102" s="48" t="str">
        <f t="shared" si="25"/>
        <v/>
      </c>
      <c r="S102" s="48" t="str">
        <f t="shared" si="26"/>
        <v/>
      </c>
      <c r="T102" s="48" t="str">
        <f t="shared" si="27"/>
        <v/>
      </c>
      <c r="U102" s="48" t="str">
        <f t="shared" si="28"/>
        <v/>
      </c>
      <c r="V102" s="48" t="str">
        <f t="shared" si="29"/>
        <v/>
      </c>
      <c r="W102" s="48" t="str">
        <f t="shared" si="30"/>
        <v/>
      </c>
      <c r="X102" s="48" t="str">
        <f t="shared" si="31"/>
        <v/>
      </c>
      <c r="Y102" s="48" t="str">
        <f t="shared" si="32"/>
        <v/>
      </c>
      <c r="Z102" s="48"/>
      <c r="AA102" s="48" t="str">
        <f t="shared" si="39"/>
        <v/>
      </c>
      <c r="AB102" s="48" t="str">
        <f t="shared" si="33"/>
        <v/>
      </c>
      <c r="AC102" s="48" t="str">
        <f t="shared" si="34"/>
        <v/>
      </c>
      <c r="AD102" s="48" t="str">
        <f t="shared" si="35"/>
        <v/>
      </c>
      <c r="AE102" s="48" t="str">
        <f t="shared" si="36"/>
        <v/>
      </c>
      <c r="AF102" s="48" t="str">
        <f t="shared" si="37"/>
        <v/>
      </c>
      <c r="AG102" s="49" t="str">
        <f t="shared" si="40"/>
        <v/>
      </c>
      <c r="AH102" s="48" t="str">
        <f t="shared" si="38"/>
        <v/>
      </c>
    </row>
    <row r="103" spans="1:34" x14ac:dyDescent="0.2">
      <c r="A103" s="20" t="str">
        <f t="shared" si="47"/>
        <v/>
      </c>
      <c r="B103" s="20"/>
      <c r="C103" s="20" t="str">
        <f t="shared" si="48"/>
        <v/>
      </c>
      <c r="D103" s="21" t="str">
        <f t="shared" si="49"/>
        <v/>
      </c>
      <c r="E103" s="21"/>
      <c r="F103" s="20"/>
      <c r="G103" s="20"/>
      <c r="H103" s="20"/>
      <c r="I103" s="20"/>
      <c r="J103" s="20"/>
      <c r="K103" s="20"/>
      <c r="L103" s="20"/>
      <c r="M103" s="22"/>
      <c r="N103" s="22"/>
      <c r="P103" s="47" t="str">
        <f t="shared" si="24"/>
        <v/>
      </c>
      <c r="Q103" s="47"/>
      <c r="R103" s="48" t="str">
        <f t="shared" si="25"/>
        <v/>
      </c>
      <c r="S103" s="48" t="str">
        <f t="shared" si="26"/>
        <v/>
      </c>
      <c r="T103" s="48" t="str">
        <f t="shared" si="27"/>
        <v/>
      </c>
      <c r="U103" s="48" t="str">
        <f t="shared" si="28"/>
        <v/>
      </c>
      <c r="V103" s="48" t="str">
        <f t="shared" si="29"/>
        <v/>
      </c>
      <c r="W103" s="48" t="str">
        <f t="shared" si="30"/>
        <v/>
      </c>
      <c r="X103" s="48" t="str">
        <f t="shared" si="31"/>
        <v/>
      </c>
      <c r="Y103" s="48" t="str">
        <f t="shared" si="32"/>
        <v/>
      </c>
      <c r="Z103" s="48"/>
      <c r="AA103" s="48" t="str">
        <f t="shared" si="39"/>
        <v/>
      </c>
      <c r="AB103" s="48" t="str">
        <f t="shared" si="33"/>
        <v/>
      </c>
      <c r="AC103" s="48" t="str">
        <f t="shared" si="34"/>
        <v/>
      </c>
      <c r="AD103" s="48" t="str">
        <f t="shared" si="35"/>
        <v/>
      </c>
      <c r="AE103" s="48" t="str">
        <f t="shared" si="36"/>
        <v/>
      </c>
      <c r="AF103" s="48" t="str">
        <f t="shared" si="37"/>
        <v/>
      </c>
      <c r="AG103" s="49" t="str">
        <f t="shared" si="40"/>
        <v/>
      </c>
      <c r="AH103" s="48" t="str">
        <f t="shared" si="38"/>
        <v/>
      </c>
    </row>
    <row r="104" spans="1:34" x14ac:dyDescent="0.2">
      <c r="A104" s="20" t="str">
        <f t="shared" si="47"/>
        <v/>
      </c>
      <c r="B104" s="20"/>
      <c r="C104" s="20" t="str">
        <f t="shared" si="48"/>
        <v/>
      </c>
      <c r="D104" s="21" t="str">
        <f t="shared" si="49"/>
        <v/>
      </c>
      <c r="E104" s="21"/>
      <c r="F104" s="20"/>
      <c r="G104" s="20"/>
      <c r="H104" s="20"/>
      <c r="I104" s="20"/>
      <c r="J104" s="20"/>
      <c r="K104" s="20"/>
      <c r="L104" s="20"/>
      <c r="M104" s="22"/>
      <c r="N104" s="22"/>
      <c r="P104" s="47" t="str">
        <f t="shared" si="24"/>
        <v/>
      </c>
      <c r="Q104" s="47"/>
      <c r="R104" s="48" t="str">
        <f t="shared" si="25"/>
        <v/>
      </c>
      <c r="S104" s="48" t="str">
        <f t="shared" si="26"/>
        <v/>
      </c>
      <c r="T104" s="48" t="str">
        <f t="shared" si="27"/>
        <v/>
      </c>
      <c r="U104" s="48" t="str">
        <f t="shared" si="28"/>
        <v/>
      </c>
      <c r="V104" s="48" t="str">
        <f t="shared" si="29"/>
        <v/>
      </c>
      <c r="W104" s="48" t="str">
        <f t="shared" si="30"/>
        <v/>
      </c>
      <c r="X104" s="48" t="str">
        <f t="shared" si="31"/>
        <v/>
      </c>
      <c r="Y104" s="48" t="str">
        <f t="shared" si="32"/>
        <v/>
      </c>
      <c r="Z104" s="48"/>
      <c r="AA104" s="48" t="str">
        <f t="shared" si="39"/>
        <v/>
      </c>
      <c r="AB104" s="48" t="str">
        <f t="shared" si="33"/>
        <v/>
      </c>
      <c r="AC104" s="48" t="str">
        <f t="shared" si="34"/>
        <v/>
      </c>
      <c r="AD104" s="48" t="str">
        <f t="shared" si="35"/>
        <v/>
      </c>
      <c r="AE104" s="48" t="str">
        <f t="shared" si="36"/>
        <v/>
      </c>
      <c r="AF104" s="48" t="str">
        <f t="shared" si="37"/>
        <v/>
      </c>
      <c r="AG104" s="49" t="str">
        <f t="shared" si="40"/>
        <v/>
      </c>
      <c r="AH104" s="48" t="str">
        <f t="shared" si="38"/>
        <v/>
      </c>
    </row>
    <row r="105" spans="1:34" x14ac:dyDescent="0.2">
      <c r="A105" s="20" t="str">
        <f t="shared" si="47"/>
        <v/>
      </c>
      <c r="B105" s="20"/>
      <c r="C105" s="20" t="str">
        <f t="shared" si="48"/>
        <v/>
      </c>
      <c r="D105" s="21" t="str">
        <f t="shared" si="49"/>
        <v/>
      </c>
      <c r="E105" s="21"/>
      <c r="F105" s="20"/>
      <c r="G105" s="20"/>
      <c r="H105" s="20"/>
      <c r="I105" s="20"/>
      <c r="J105" s="20"/>
      <c r="K105" s="20"/>
      <c r="L105" s="20"/>
      <c r="M105" s="22"/>
      <c r="N105" s="22"/>
      <c r="P105" s="47" t="str">
        <f t="shared" si="24"/>
        <v/>
      </c>
      <c r="Q105" s="47"/>
      <c r="R105" s="48" t="str">
        <f t="shared" si="25"/>
        <v/>
      </c>
      <c r="S105" s="48" t="str">
        <f t="shared" si="26"/>
        <v/>
      </c>
      <c r="T105" s="48" t="str">
        <f t="shared" si="27"/>
        <v/>
      </c>
      <c r="U105" s="48" t="str">
        <f t="shared" si="28"/>
        <v/>
      </c>
      <c r="V105" s="48" t="str">
        <f t="shared" si="29"/>
        <v/>
      </c>
      <c r="W105" s="48" t="str">
        <f t="shared" si="30"/>
        <v/>
      </c>
      <c r="X105" s="48" t="str">
        <f t="shared" si="31"/>
        <v/>
      </c>
      <c r="Y105" s="48" t="str">
        <f t="shared" si="32"/>
        <v/>
      </c>
      <c r="Z105" s="48"/>
      <c r="AA105" s="48" t="str">
        <f t="shared" si="39"/>
        <v/>
      </c>
      <c r="AB105" s="48" t="str">
        <f t="shared" si="33"/>
        <v/>
      </c>
      <c r="AC105" s="48" t="str">
        <f t="shared" si="34"/>
        <v/>
      </c>
      <c r="AD105" s="48" t="str">
        <f t="shared" si="35"/>
        <v/>
      </c>
      <c r="AE105" s="48" t="str">
        <f t="shared" si="36"/>
        <v/>
      </c>
      <c r="AF105" s="48" t="str">
        <f t="shared" si="37"/>
        <v/>
      </c>
      <c r="AG105" s="49" t="str">
        <f t="shared" si="40"/>
        <v/>
      </c>
      <c r="AH105" s="48" t="str">
        <f t="shared" si="38"/>
        <v/>
      </c>
    </row>
    <row r="106" spans="1:34" x14ac:dyDescent="0.2">
      <c r="A106" s="20" t="str">
        <f t="shared" si="47"/>
        <v/>
      </c>
      <c r="B106" s="20"/>
      <c r="C106" s="20" t="str">
        <f t="shared" si="48"/>
        <v/>
      </c>
      <c r="D106" s="21" t="str">
        <f t="shared" si="49"/>
        <v/>
      </c>
      <c r="E106" s="21"/>
      <c r="F106" s="20"/>
      <c r="G106" s="20"/>
      <c r="H106" s="20"/>
      <c r="I106" s="20"/>
      <c r="J106" s="20"/>
      <c r="K106" s="20"/>
      <c r="L106" s="20"/>
      <c r="M106" s="22"/>
      <c r="N106" s="22"/>
      <c r="P106" s="47" t="str">
        <f t="shared" si="24"/>
        <v/>
      </c>
      <c r="Q106" s="47"/>
      <c r="R106" s="48" t="str">
        <f t="shared" si="25"/>
        <v/>
      </c>
      <c r="S106" s="48" t="str">
        <f t="shared" si="26"/>
        <v/>
      </c>
      <c r="T106" s="48" t="str">
        <f t="shared" si="27"/>
        <v/>
      </c>
      <c r="U106" s="48" t="str">
        <f t="shared" si="28"/>
        <v/>
      </c>
      <c r="V106" s="48" t="str">
        <f t="shared" si="29"/>
        <v/>
      </c>
      <c r="W106" s="48" t="str">
        <f t="shared" si="30"/>
        <v/>
      </c>
      <c r="X106" s="48" t="str">
        <f t="shared" si="31"/>
        <v/>
      </c>
      <c r="Y106" s="48" t="str">
        <f t="shared" si="32"/>
        <v/>
      </c>
      <c r="Z106" s="48"/>
      <c r="AA106" s="48" t="str">
        <f t="shared" si="39"/>
        <v/>
      </c>
      <c r="AB106" s="48" t="str">
        <f t="shared" si="33"/>
        <v/>
      </c>
      <c r="AC106" s="48" t="str">
        <f t="shared" si="34"/>
        <v/>
      </c>
      <c r="AD106" s="48" t="str">
        <f t="shared" si="35"/>
        <v/>
      </c>
      <c r="AE106" s="48" t="str">
        <f t="shared" si="36"/>
        <v/>
      </c>
      <c r="AF106" s="48" t="str">
        <f t="shared" si="37"/>
        <v/>
      </c>
      <c r="AG106" s="49" t="str">
        <f t="shared" si="40"/>
        <v/>
      </c>
      <c r="AH106" s="48" t="str">
        <f t="shared" si="38"/>
        <v/>
      </c>
    </row>
    <row r="107" spans="1:34" x14ac:dyDescent="0.2">
      <c r="A107" s="20" t="str">
        <f t="shared" si="47"/>
        <v/>
      </c>
      <c r="B107" s="20"/>
      <c r="C107" s="20" t="str">
        <f t="shared" si="48"/>
        <v/>
      </c>
      <c r="D107" s="21" t="str">
        <f t="shared" si="49"/>
        <v/>
      </c>
      <c r="E107" s="21"/>
      <c r="F107" s="20"/>
      <c r="G107" s="20"/>
      <c r="H107" s="20"/>
      <c r="I107" s="20"/>
      <c r="J107" s="20"/>
      <c r="K107" s="20"/>
      <c r="L107" s="20"/>
      <c r="M107" s="22"/>
      <c r="N107" s="22"/>
      <c r="P107" s="47" t="str">
        <f t="shared" si="24"/>
        <v/>
      </c>
      <c r="Q107" s="47"/>
      <c r="R107" s="48" t="str">
        <f t="shared" si="25"/>
        <v/>
      </c>
      <c r="S107" s="48" t="str">
        <f t="shared" si="26"/>
        <v/>
      </c>
      <c r="T107" s="48" t="str">
        <f t="shared" si="27"/>
        <v/>
      </c>
      <c r="U107" s="48" t="str">
        <f t="shared" si="28"/>
        <v/>
      </c>
      <c r="V107" s="48" t="str">
        <f t="shared" si="29"/>
        <v/>
      </c>
      <c r="W107" s="48" t="str">
        <f t="shared" si="30"/>
        <v/>
      </c>
      <c r="X107" s="48" t="str">
        <f t="shared" si="31"/>
        <v/>
      </c>
      <c r="Y107" s="48" t="str">
        <f t="shared" si="32"/>
        <v/>
      </c>
      <c r="Z107" s="48"/>
      <c r="AA107" s="48" t="str">
        <f t="shared" si="39"/>
        <v/>
      </c>
      <c r="AB107" s="48" t="str">
        <f t="shared" si="33"/>
        <v/>
      </c>
      <c r="AC107" s="48" t="str">
        <f t="shared" si="34"/>
        <v/>
      </c>
      <c r="AD107" s="48" t="str">
        <f t="shared" si="35"/>
        <v/>
      </c>
      <c r="AE107" s="48" t="str">
        <f t="shared" si="36"/>
        <v/>
      </c>
      <c r="AF107" s="48" t="str">
        <f t="shared" si="37"/>
        <v/>
      </c>
      <c r="AG107" s="49" t="str">
        <f t="shared" si="40"/>
        <v/>
      </c>
      <c r="AH107" s="48" t="str">
        <f t="shared" si="38"/>
        <v/>
      </c>
    </row>
    <row r="108" spans="1:34" x14ac:dyDescent="0.2">
      <c r="A108" s="20" t="str">
        <f t="shared" si="47"/>
        <v/>
      </c>
      <c r="B108" s="20"/>
      <c r="C108" s="20" t="str">
        <f t="shared" si="48"/>
        <v/>
      </c>
      <c r="D108" s="21" t="str">
        <f t="shared" si="49"/>
        <v/>
      </c>
      <c r="E108" s="21"/>
      <c r="F108" s="20"/>
      <c r="G108" s="20"/>
      <c r="H108" s="20"/>
      <c r="I108" s="20"/>
      <c r="J108" s="20"/>
      <c r="K108" s="20"/>
      <c r="L108" s="20"/>
      <c r="M108" s="22"/>
      <c r="N108" s="22"/>
      <c r="P108" s="47" t="str">
        <f t="shared" si="24"/>
        <v/>
      </c>
      <c r="Q108" s="47"/>
      <c r="R108" s="48" t="str">
        <f t="shared" si="25"/>
        <v/>
      </c>
      <c r="S108" s="48" t="str">
        <f t="shared" si="26"/>
        <v/>
      </c>
      <c r="T108" s="48" t="str">
        <f t="shared" si="27"/>
        <v/>
      </c>
      <c r="U108" s="48" t="str">
        <f t="shared" si="28"/>
        <v/>
      </c>
      <c r="V108" s="48" t="str">
        <f t="shared" si="29"/>
        <v/>
      </c>
      <c r="W108" s="48" t="str">
        <f t="shared" si="30"/>
        <v/>
      </c>
      <c r="X108" s="48" t="str">
        <f t="shared" si="31"/>
        <v/>
      </c>
      <c r="Y108" s="48" t="str">
        <f t="shared" si="32"/>
        <v/>
      </c>
      <c r="Z108" s="48"/>
      <c r="AA108" s="48" t="str">
        <f t="shared" si="39"/>
        <v/>
      </c>
      <c r="AB108" s="48" t="str">
        <f t="shared" si="33"/>
        <v/>
      </c>
      <c r="AC108" s="48" t="str">
        <f t="shared" si="34"/>
        <v/>
      </c>
      <c r="AD108" s="48" t="str">
        <f t="shared" si="35"/>
        <v/>
      </c>
      <c r="AE108" s="48" t="str">
        <f t="shared" si="36"/>
        <v/>
      </c>
      <c r="AF108" s="48" t="str">
        <f t="shared" si="37"/>
        <v/>
      </c>
      <c r="AG108" s="49" t="str">
        <f t="shared" si="40"/>
        <v/>
      </c>
      <c r="AH108" s="48" t="str">
        <f t="shared" si="38"/>
        <v/>
      </c>
    </row>
    <row r="109" spans="1:34" x14ac:dyDescent="0.2">
      <c r="A109" s="20" t="str">
        <f t="shared" si="47"/>
        <v/>
      </c>
      <c r="B109" s="20"/>
      <c r="C109" s="20" t="str">
        <f t="shared" si="48"/>
        <v/>
      </c>
      <c r="D109" s="21" t="str">
        <f t="shared" si="49"/>
        <v/>
      </c>
      <c r="E109" s="21"/>
      <c r="F109" s="20"/>
      <c r="G109" s="20"/>
      <c r="H109" s="20"/>
      <c r="I109" s="20"/>
      <c r="J109" s="20"/>
      <c r="K109" s="20"/>
      <c r="L109" s="20"/>
      <c r="M109" s="22"/>
      <c r="N109" s="22"/>
      <c r="P109" s="47" t="str">
        <f t="shared" si="24"/>
        <v/>
      </c>
      <c r="Q109" s="47"/>
      <c r="R109" s="48" t="str">
        <f t="shared" si="25"/>
        <v/>
      </c>
      <c r="S109" s="48" t="str">
        <f t="shared" si="26"/>
        <v/>
      </c>
      <c r="T109" s="48" t="str">
        <f t="shared" si="27"/>
        <v/>
      </c>
      <c r="U109" s="48" t="str">
        <f t="shared" si="28"/>
        <v/>
      </c>
      <c r="V109" s="48" t="str">
        <f t="shared" si="29"/>
        <v/>
      </c>
      <c r="W109" s="48" t="str">
        <f t="shared" si="30"/>
        <v/>
      </c>
      <c r="X109" s="48" t="str">
        <f t="shared" si="31"/>
        <v/>
      </c>
      <c r="Y109" s="48" t="str">
        <f t="shared" si="32"/>
        <v/>
      </c>
      <c r="Z109" s="48"/>
      <c r="AA109" s="48" t="str">
        <f t="shared" si="39"/>
        <v/>
      </c>
      <c r="AB109" s="48" t="str">
        <f t="shared" si="33"/>
        <v/>
      </c>
      <c r="AC109" s="48" t="str">
        <f t="shared" si="34"/>
        <v/>
      </c>
      <c r="AD109" s="48" t="str">
        <f t="shared" si="35"/>
        <v/>
      </c>
      <c r="AE109" s="48" t="str">
        <f t="shared" si="36"/>
        <v/>
      </c>
      <c r="AF109" s="48" t="str">
        <f t="shared" si="37"/>
        <v/>
      </c>
      <c r="AG109" s="49" t="str">
        <f t="shared" si="40"/>
        <v/>
      </c>
      <c r="AH109" s="48" t="str">
        <f t="shared" si="38"/>
        <v/>
      </c>
    </row>
    <row r="110" spans="1:34" x14ac:dyDescent="0.2">
      <c r="A110" s="20" t="str">
        <f t="shared" si="47"/>
        <v/>
      </c>
      <c r="B110" s="20"/>
      <c r="C110" s="20" t="str">
        <f t="shared" si="48"/>
        <v/>
      </c>
      <c r="D110" s="21" t="str">
        <f t="shared" si="49"/>
        <v/>
      </c>
      <c r="E110" s="21"/>
      <c r="F110" s="20"/>
      <c r="G110" s="20"/>
      <c r="H110" s="20"/>
      <c r="I110" s="20"/>
      <c r="J110" s="20"/>
      <c r="K110" s="20"/>
      <c r="L110" s="20"/>
      <c r="M110" s="22"/>
      <c r="N110" s="22"/>
      <c r="P110" s="47" t="str">
        <f t="shared" si="24"/>
        <v/>
      </c>
      <c r="Q110" s="47"/>
      <c r="R110" s="48" t="str">
        <f t="shared" si="25"/>
        <v/>
      </c>
      <c r="S110" s="48" t="str">
        <f t="shared" si="26"/>
        <v/>
      </c>
      <c r="T110" s="48" t="str">
        <f t="shared" si="27"/>
        <v/>
      </c>
      <c r="U110" s="48" t="str">
        <f t="shared" si="28"/>
        <v/>
      </c>
      <c r="V110" s="48" t="str">
        <f t="shared" si="29"/>
        <v/>
      </c>
      <c r="W110" s="48" t="str">
        <f t="shared" si="30"/>
        <v/>
      </c>
      <c r="X110" s="48" t="str">
        <f t="shared" si="31"/>
        <v/>
      </c>
      <c r="Y110" s="48" t="str">
        <f t="shared" si="32"/>
        <v/>
      </c>
      <c r="Z110" s="48"/>
      <c r="AA110" s="48" t="str">
        <f t="shared" si="39"/>
        <v/>
      </c>
      <c r="AB110" s="48" t="str">
        <f t="shared" si="33"/>
        <v/>
      </c>
      <c r="AC110" s="48" t="str">
        <f t="shared" si="34"/>
        <v/>
      </c>
      <c r="AD110" s="48" t="str">
        <f t="shared" si="35"/>
        <v/>
      </c>
      <c r="AE110" s="48" t="str">
        <f t="shared" si="36"/>
        <v/>
      </c>
      <c r="AF110" s="48" t="str">
        <f t="shared" si="37"/>
        <v/>
      </c>
      <c r="AG110" s="49" t="str">
        <f t="shared" si="40"/>
        <v/>
      </c>
      <c r="AH110" s="48" t="str">
        <f t="shared" si="38"/>
        <v/>
      </c>
    </row>
    <row r="111" spans="1:34" x14ac:dyDescent="0.2">
      <c r="A111" s="20" t="str">
        <f t="shared" si="47"/>
        <v/>
      </c>
      <c r="B111" s="20"/>
      <c r="C111" s="20" t="str">
        <f t="shared" si="48"/>
        <v/>
      </c>
      <c r="D111" s="21" t="str">
        <f t="shared" si="49"/>
        <v/>
      </c>
      <c r="E111" s="21"/>
      <c r="F111" s="20"/>
      <c r="G111" s="20"/>
      <c r="H111" s="20"/>
      <c r="I111" s="20"/>
      <c r="J111" s="20"/>
      <c r="K111" s="20"/>
      <c r="L111" s="20"/>
      <c r="M111" s="22"/>
      <c r="N111" s="22"/>
      <c r="P111" s="47" t="str">
        <f t="shared" si="24"/>
        <v/>
      </c>
      <c r="Q111" s="47"/>
      <c r="R111" s="48" t="str">
        <f t="shared" si="25"/>
        <v/>
      </c>
      <c r="S111" s="48" t="str">
        <f t="shared" si="26"/>
        <v/>
      </c>
      <c r="T111" s="48" t="str">
        <f t="shared" si="27"/>
        <v/>
      </c>
      <c r="U111" s="48" t="str">
        <f t="shared" si="28"/>
        <v/>
      </c>
      <c r="V111" s="48" t="str">
        <f t="shared" si="29"/>
        <v/>
      </c>
      <c r="W111" s="48" t="str">
        <f t="shared" si="30"/>
        <v/>
      </c>
      <c r="X111" s="48" t="str">
        <f t="shared" si="31"/>
        <v/>
      </c>
      <c r="Y111" s="48" t="str">
        <f t="shared" si="32"/>
        <v/>
      </c>
      <c r="Z111" s="48"/>
      <c r="AA111" s="48" t="str">
        <f t="shared" si="39"/>
        <v/>
      </c>
      <c r="AB111" s="48" t="str">
        <f t="shared" si="33"/>
        <v/>
      </c>
      <c r="AC111" s="48" t="str">
        <f t="shared" si="34"/>
        <v/>
      </c>
      <c r="AD111" s="48" t="str">
        <f t="shared" si="35"/>
        <v/>
      </c>
      <c r="AE111" s="48" t="str">
        <f t="shared" si="36"/>
        <v/>
      </c>
      <c r="AF111" s="48" t="str">
        <f t="shared" si="37"/>
        <v/>
      </c>
      <c r="AG111" s="49" t="str">
        <f t="shared" si="40"/>
        <v/>
      </c>
      <c r="AH111" s="48" t="str">
        <f t="shared" si="38"/>
        <v/>
      </c>
    </row>
    <row r="112" spans="1:34" x14ac:dyDescent="0.2">
      <c r="A112" s="20" t="str">
        <f t="shared" si="47"/>
        <v/>
      </c>
      <c r="B112" s="20"/>
      <c r="C112" s="20" t="str">
        <f t="shared" si="48"/>
        <v/>
      </c>
      <c r="D112" s="21" t="str">
        <f t="shared" si="49"/>
        <v/>
      </c>
      <c r="E112" s="21"/>
      <c r="F112" s="20"/>
      <c r="G112" s="20"/>
      <c r="H112" s="20"/>
      <c r="I112" s="20"/>
      <c r="J112" s="20"/>
      <c r="K112" s="20"/>
      <c r="L112" s="20"/>
      <c r="M112" s="22"/>
      <c r="N112" s="22"/>
      <c r="P112" s="47" t="str">
        <f t="shared" si="24"/>
        <v/>
      </c>
      <c r="Q112" s="47"/>
      <c r="R112" s="48" t="str">
        <f t="shared" si="25"/>
        <v/>
      </c>
      <c r="S112" s="48" t="str">
        <f t="shared" si="26"/>
        <v/>
      </c>
      <c r="T112" s="48" t="str">
        <f t="shared" si="27"/>
        <v/>
      </c>
      <c r="U112" s="48" t="str">
        <f t="shared" si="28"/>
        <v/>
      </c>
      <c r="V112" s="48" t="str">
        <f t="shared" si="29"/>
        <v/>
      </c>
      <c r="W112" s="48" t="str">
        <f t="shared" si="30"/>
        <v/>
      </c>
      <c r="X112" s="48" t="str">
        <f t="shared" si="31"/>
        <v/>
      </c>
      <c r="Y112" s="48" t="str">
        <f t="shared" si="32"/>
        <v/>
      </c>
      <c r="Z112" s="48"/>
      <c r="AA112" s="48" t="str">
        <f t="shared" si="39"/>
        <v/>
      </c>
      <c r="AB112" s="48" t="str">
        <f t="shared" si="33"/>
        <v/>
      </c>
      <c r="AC112" s="48" t="str">
        <f t="shared" si="34"/>
        <v/>
      </c>
      <c r="AD112" s="48" t="str">
        <f t="shared" si="35"/>
        <v/>
      </c>
      <c r="AE112" s="48" t="str">
        <f t="shared" si="36"/>
        <v/>
      </c>
      <c r="AF112" s="48" t="str">
        <f t="shared" si="37"/>
        <v/>
      </c>
      <c r="AG112" s="49" t="str">
        <f t="shared" si="40"/>
        <v/>
      </c>
      <c r="AH112" s="48" t="str">
        <f t="shared" si="38"/>
        <v/>
      </c>
    </row>
    <row r="113" spans="1:34" x14ac:dyDescent="0.2">
      <c r="A113" s="20" t="str">
        <f t="shared" si="47"/>
        <v/>
      </c>
      <c r="B113" s="20"/>
      <c r="C113" s="20" t="str">
        <f t="shared" si="48"/>
        <v/>
      </c>
      <c r="D113" s="21" t="str">
        <f t="shared" si="49"/>
        <v/>
      </c>
      <c r="E113" s="21"/>
      <c r="F113" s="20"/>
      <c r="G113" s="20"/>
      <c r="H113" s="20"/>
      <c r="I113" s="20"/>
      <c r="J113" s="20"/>
      <c r="K113" s="20"/>
      <c r="L113" s="20"/>
      <c r="M113" s="22"/>
      <c r="N113" s="22"/>
      <c r="P113" s="47" t="str">
        <f t="shared" si="24"/>
        <v/>
      </c>
      <c r="Q113" s="47"/>
      <c r="R113" s="48" t="str">
        <f t="shared" si="25"/>
        <v/>
      </c>
      <c r="S113" s="48" t="str">
        <f t="shared" si="26"/>
        <v/>
      </c>
      <c r="T113" s="48" t="str">
        <f t="shared" si="27"/>
        <v/>
      </c>
      <c r="U113" s="48" t="str">
        <f t="shared" si="28"/>
        <v/>
      </c>
      <c r="V113" s="48" t="str">
        <f t="shared" si="29"/>
        <v/>
      </c>
      <c r="W113" s="48" t="str">
        <f t="shared" si="30"/>
        <v/>
      </c>
      <c r="X113" s="48" t="str">
        <f t="shared" si="31"/>
        <v/>
      </c>
      <c r="Y113" s="48" t="str">
        <f t="shared" si="32"/>
        <v/>
      </c>
      <c r="Z113" s="48"/>
      <c r="AA113" s="48" t="str">
        <f t="shared" si="39"/>
        <v/>
      </c>
      <c r="AB113" s="48" t="str">
        <f t="shared" si="33"/>
        <v/>
      </c>
      <c r="AC113" s="48" t="str">
        <f t="shared" si="34"/>
        <v/>
      </c>
      <c r="AD113" s="48" t="str">
        <f t="shared" si="35"/>
        <v/>
      </c>
      <c r="AE113" s="48" t="str">
        <f t="shared" si="36"/>
        <v/>
      </c>
      <c r="AF113" s="48" t="str">
        <f t="shared" si="37"/>
        <v/>
      </c>
      <c r="AG113" s="49" t="str">
        <f t="shared" si="40"/>
        <v/>
      </c>
      <c r="AH113" s="48" t="str">
        <f t="shared" si="38"/>
        <v/>
      </c>
    </row>
    <row r="114" spans="1:34" x14ac:dyDescent="0.2">
      <c r="A114" s="20" t="str">
        <f t="shared" si="47"/>
        <v/>
      </c>
      <c r="B114" s="20"/>
      <c r="C114" s="20" t="str">
        <f t="shared" si="48"/>
        <v/>
      </c>
      <c r="D114" s="21" t="str">
        <f t="shared" si="49"/>
        <v/>
      </c>
      <c r="E114" s="21"/>
      <c r="F114" s="20"/>
      <c r="G114" s="20"/>
      <c r="H114" s="20"/>
      <c r="I114" s="20"/>
      <c r="J114" s="20"/>
      <c r="K114" s="20"/>
      <c r="L114" s="20"/>
      <c r="M114" s="22"/>
      <c r="N114" s="22"/>
      <c r="P114" s="47" t="str">
        <f t="shared" si="24"/>
        <v/>
      </c>
      <c r="Q114" s="47"/>
      <c r="R114" s="48" t="str">
        <f t="shared" si="25"/>
        <v/>
      </c>
      <c r="S114" s="48" t="str">
        <f t="shared" si="26"/>
        <v/>
      </c>
      <c r="T114" s="48" t="str">
        <f t="shared" si="27"/>
        <v/>
      </c>
      <c r="U114" s="48" t="str">
        <f t="shared" si="28"/>
        <v/>
      </c>
      <c r="V114" s="48" t="str">
        <f t="shared" si="29"/>
        <v/>
      </c>
      <c r="W114" s="48" t="str">
        <f t="shared" si="30"/>
        <v/>
      </c>
      <c r="X114" s="48" t="str">
        <f t="shared" si="31"/>
        <v/>
      </c>
      <c r="Y114" s="48" t="str">
        <f t="shared" si="32"/>
        <v/>
      </c>
      <c r="Z114" s="48"/>
      <c r="AA114" s="48" t="str">
        <f t="shared" si="39"/>
        <v/>
      </c>
      <c r="AB114" s="48" t="str">
        <f t="shared" si="33"/>
        <v/>
      </c>
      <c r="AC114" s="48" t="str">
        <f t="shared" si="34"/>
        <v/>
      </c>
      <c r="AD114" s="48" t="str">
        <f t="shared" si="35"/>
        <v/>
      </c>
      <c r="AE114" s="48" t="str">
        <f t="shared" si="36"/>
        <v/>
      </c>
      <c r="AF114" s="48" t="str">
        <f t="shared" si="37"/>
        <v/>
      </c>
      <c r="AG114" s="49" t="str">
        <f t="shared" si="40"/>
        <v/>
      </c>
      <c r="AH114" s="48" t="str">
        <f t="shared" si="38"/>
        <v/>
      </c>
    </row>
    <row r="115" spans="1:34" x14ac:dyDescent="0.2">
      <c r="A115" s="20" t="str">
        <f t="shared" si="47"/>
        <v/>
      </c>
      <c r="B115" s="20"/>
      <c r="C115" s="20" t="str">
        <f t="shared" si="48"/>
        <v/>
      </c>
      <c r="D115" s="21" t="str">
        <f t="shared" si="49"/>
        <v/>
      </c>
      <c r="E115" s="21"/>
      <c r="F115" s="20"/>
      <c r="G115" s="20"/>
      <c r="H115" s="20"/>
      <c r="I115" s="20"/>
      <c r="J115" s="20"/>
      <c r="K115" s="20"/>
      <c r="L115" s="20"/>
      <c r="M115" s="22"/>
      <c r="N115" s="22"/>
      <c r="P115" s="47" t="str">
        <f t="shared" si="24"/>
        <v/>
      </c>
      <c r="Q115" s="47"/>
      <c r="R115" s="48" t="str">
        <f t="shared" si="25"/>
        <v/>
      </c>
      <c r="S115" s="48" t="str">
        <f t="shared" si="26"/>
        <v/>
      </c>
      <c r="T115" s="48" t="str">
        <f t="shared" si="27"/>
        <v/>
      </c>
      <c r="U115" s="48" t="str">
        <f t="shared" si="28"/>
        <v/>
      </c>
      <c r="V115" s="48" t="str">
        <f t="shared" si="29"/>
        <v/>
      </c>
      <c r="W115" s="48" t="str">
        <f t="shared" si="30"/>
        <v/>
      </c>
      <c r="X115" s="48" t="str">
        <f t="shared" si="31"/>
        <v/>
      </c>
      <c r="Y115" s="48" t="str">
        <f t="shared" si="32"/>
        <v/>
      </c>
      <c r="Z115" s="48"/>
      <c r="AA115" s="48" t="str">
        <f t="shared" si="39"/>
        <v/>
      </c>
      <c r="AB115" s="48" t="str">
        <f t="shared" si="33"/>
        <v/>
      </c>
      <c r="AC115" s="48" t="str">
        <f t="shared" si="34"/>
        <v/>
      </c>
      <c r="AD115" s="48" t="str">
        <f t="shared" si="35"/>
        <v/>
      </c>
      <c r="AE115" s="48" t="str">
        <f t="shared" si="36"/>
        <v/>
      </c>
      <c r="AF115" s="48" t="str">
        <f t="shared" si="37"/>
        <v/>
      </c>
      <c r="AG115" s="49" t="str">
        <f t="shared" si="40"/>
        <v/>
      </c>
      <c r="AH115" s="48" t="str">
        <f t="shared" si="38"/>
        <v/>
      </c>
    </row>
    <row r="116" spans="1:34" x14ac:dyDescent="0.2">
      <c r="A116" s="20" t="str">
        <f t="shared" si="47"/>
        <v/>
      </c>
      <c r="B116" s="20"/>
      <c r="C116" s="20" t="str">
        <f t="shared" si="48"/>
        <v/>
      </c>
      <c r="D116" s="21" t="str">
        <f t="shared" si="49"/>
        <v/>
      </c>
      <c r="E116" s="21"/>
      <c r="F116" s="20"/>
      <c r="G116" s="20"/>
      <c r="H116" s="20"/>
      <c r="I116" s="20"/>
      <c r="J116" s="20"/>
      <c r="K116" s="20"/>
      <c r="L116" s="20"/>
      <c r="M116" s="22"/>
      <c r="N116" s="22"/>
      <c r="P116" s="47" t="str">
        <f t="shared" si="24"/>
        <v/>
      </c>
      <c r="Q116" s="47"/>
      <c r="R116" s="48" t="str">
        <f t="shared" si="25"/>
        <v/>
      </c>
      <c r="S116" s="48" t="str">
        <f t="shared" si="26"/>
        <v/>
      </c>
      <c r="T116" s="48" t="str">
        <f t="shared" si="27"/>
        <v/>
      </c>
      <c r="U116" s="48" t="str">
        <f t="shared" si="28"/>
        <v/>
      </c>
      <c r="V116" s="48" t="str">
        <f t="shared" si="29"/>
        <v/>
      </c>
      <c r="W116" s="48" t="str">
        <f t="shared" si="30"/>
        <v/>
      </c>
      <c r="X116" s="48" t="str">
        <f t="shared" si="31"/>
        <v/>
      </c>
      <c r="Y116" s="48" t="str">
        <f t="shared" si="32"/>
        <v/>
      </c>
      <c r="Z116" s="48"/>
      <c r="AA116" s="48" t="str">
        <f t="shared" si="39"/>
        <v/>
      </c>
      <c r="AB116" s="48" t="str">
        <f t="shared" si="33"/>
        <v/>
      </c>
      <c r="AC116" s="48" t="str">
        <f t="shared" si="34"/>
        <v/>
      </c>
      <c r="AD116" s="48" t="str">
        <f t="shared" si="35"/>
        <v/>
      </c>
      <c r="AE116" s="48" t="str">
        <f t="shared" si="36"/>
        <v/>
      </c>
      <c r="AF116" s="48" t="str">
        <f t="shared" si="37"/>
        <v/>
      </c>
      <c r="AG116" s="49" t="str">
        <f t="shared" si="40"/>
        <v/>
      </c>
      <c r="AH116" s="48" t="str">
        <f t="shared" si="38"/>
        <v/>
      </c>
    </row>
    <row r="117" spans="1:34" x14ac:dyDescent="0.2">
      <c r="A117" s="20" t="str">
        <f t="shared" si="47"/>
        <v/>
      </c>
      <c r="B117" s="20"/>
      <c r="C117" s="20" t="str">
        <f t="shared" si="48"/>
        <v/>
      </c>
      <c r="D117" s="21" t="str">
        <f t="shared" si="49"/>
        <v/>
      </c>
      <c r="E117" s="21"/>
      <c r="F117" s="20"/>
      <c r="G117" s="20"/>
      <c r="H117" s="20"/>
      <c r="I117" s="20"/>
      <c r="J117" s="20"/>
      <c r="K117" s="20"/>
      <c r="L117" s="20"/>
      <c r="M117" s="22"/>
      <c r="N117" s="22"/>
      <c r="P117" s="47" t="str">
        <f t="shared" si="24"/>
        <v/>
      </c>
      <c r="Q117" s="47"/>
      <c r="R117" s="48" t="str">
        <f t="shared" si="25"/>
        <v/>
      </c>
      <c r="S117" s="48" t="str">
        <f t="shared" si="26"/>
        <v/>
      </c>
      <c r="T117" s="48" t="str">
        <f t="shared" si="27"/>
        <v/>
      </c>
      <c r="U117" s="48" t="str">
        <f t="shared" si="28"/>
        <v/>
      </c>
      <c r="V117" s="48" t="str">
        <f t="shared" si="29"/>
        <v/>
      </c>
      <c r="W117" s="48" t="str">
        <f t="shared" si="30"/>
        <v/>
      </c>
      <c r="X117" s="48" t="str">
        <f t="shared" si="31"/>
        <v/>
      </c>
      <c r="Y117" s="48" t="str">
        <f t="shared" si="32"/>
        <v/>
      </c>
      <c r="Z117" s="48"/>
      <c r="AA117" s="48" t="str">
        <f t="shared" si="39"/>
        <v/>
      </c>
      <c r="AB117" s="48" t="str">
        <f t="shared" si="33"/>
        <v/>
      </c>
      <c r="AC117" s="48" t="str">
        <f t="shared" si="34"/>
        <v/>
      </c>
      <c r="AD117" s="48" t="str">
        <f t="shared" si="35"/>
        <v/>
      </c>
      <c r="AE117" s="48" t="str">
        <f t="shared" si="36"/>
        <v/>
      </c>
      <c r="AF117" s="48" t="str">
        <f t="shared" si="37"/>
        <v/>
      </c>
      <c r="AG117" s="49" t="str">
        <f t="shared" si="40"/>
        <v/>
      </c>
      <c r="AH117" s="48" t="str">
        <f t="shared" si="38"/>
        <v/>
      </c>
    </row>
    <row r="118" spans="1:34" x14ac:dyDescent="0.2">
      <c r="A118" s="20" t="str">
        <f t="shared" si="47"/>
        <v/>
      </c>
      <c r="B118" s="20"/>
      <c r="C118" s="20" t="str">
        <f t="shared" si="48"/>
        <v/>
      </c>
      <c r="D118" s="21" t="str">
        <f t="shared" si="49"/>
        <v/>
      </c>
      <c r="E118" s="21"/>
      <c r="F118" s="20"/>
      <c r="G118" s="20"/>
      <c r="H118" s="20"/>
      <c r="I118" s="20"/>
      <c r="J118" s="20"/>
      <c r="K118" s="20"/>
      <c r="L118" s="20"/>
      <c r="M118" s="22"/>
      <c r="N118" s="22"/>
      <c r="P118" s="47" t="str">
        <f t="shared" si="24"/>
        <v/>
      </c>
      <c r="Q118" s="47"/>
      <c r="R118" s="48" t="str">
        <f t="shared" si="25"/>
        <v/>
      </c>
      <c r="S118" s="48" t="str">
        <f t="shared" si="26"/>
        <v/>
      </c>
      <c r="T118" s="48" t="str">
        <f t="shared" si="27"/>
        <v/>
      </c>
      <c r="U118" s="48" t="str">
        <f t="shared" si="28"/>
        <v/>
      </c>
      <c r="V118" s="48" t="str">
        <f t="shared" si="29"/>
        <v/>
      </c>
      <c r="W118" s="48" t="str">
        <f t="shared" si="30"/>
        <v/>
      </c>
      <c r="X118" s="48" t="str">
        <f t="shared" si="31"/>
        <v/>
      </c>
      <c r="Y118" s="48" t="str">
        <f t="shared" si="32"/>
        <v/>
      </c>
      <c r="Z118" s="48"/>
      <c r="AA118" s="48" t="str">
        <f t="shared" si="39"/>
        <v/>
      </c>
      <c r="AB118" s="48" t="str">
        <f t="shared" si="33"/>
        <v/>
      </c>
      <c r="AC118" s="48" t="str">
        <f t="shared" si="34"/>
        <v/>
      </c>
      <c r="AD118" s="48" t="str">
        <f t="shared" si="35"/>
        <v/>
      </c>
      <c r="AE118" s="48" t="str">
        <f t="shared" si="36"/>
        <v/>
      </c>
      <c r="AF118" s="48" t="str">
        <f t="shared" si="37"/>
        <v/>
      </c>
      <c r="AG118" s="49" t="str">
        <f t="shared" si="40"/>
        <v/>
      </c>
      <c r="AH118" s="48" t="str">
        <f t="shared" si="38"/>
        <v/>
      </c>
    </row>
    <row r="119" spans="1:34" x14ac:dyDescent="0.2">
      <c r="A119" s="20" t="str">
        <f t="shared" si="47"/>
        <v/>
      </c>
      <c r="B119" s="20"/>
      <c r="C119" s="20" t="str">
        <f t="shared" si="48"/>
        <v/>
      </c>
      <c r="D119" s="21" t="str">
        <f t="shared" si="49"/>
        <v/>
      </c>
      <c r="E119" s="21"/>
      <c r="F119" s="20"/>
      <c r="G119" s="20"/>
      <c r="H119" s="20"/>
      <c r="I119" s="20"/>
      <c r="J119" s="20"/>
      <c r="K119" s="20"/>
      <c r="L119" s="20"/>
      <c r="M119" s="22"/>
      <c r="N119" s="22"/>
      <c r="P119" s="47" t="str">
        <f t="shared" si="24"/>
        <v/>
      </c>
      <c r="Q119" s="47"/>
      <c r="R119" s="48" t="str">
        <f t="shared" si="25"/>
        <v/>
      </c>
      <c r="S119" s="48" t="str">
        <f t="shared" si="26"/>
        <v/>
      </c>
      <c r="T119" s="48" t="str">
        <f t="shared" si="27"/>
        <v/>
      </c>
      <c r="U119" s="48" t="str">
        <f t="shared" si="28"/>
        <v/>
      </c>
      <c r="V119" s="48" t="str">
        <f t="shared" si="29"/>
        <v/>
      </c>
      <c r="W119" s="48" t="str">
        <f t="shared" si="30"/>
        <v/>
      </c>
      <c r="X119" s="48" t="str">
        <f t="shared" si="31"/>
        <v/>
      </c>
      <c r="Y119" s="48" t="str">
        <f t="shared" si="32"/>
        <v/>
      </c>
      <c r="Z119" s="48"/>
      <c r="AA119" s="48" t="str">
        <f t="shared" si="39"/>
        <v/>
      </c>
      <c r="AB119" s="48" t="str">
        <f t="shared" si="33"/>
        <v/>
      </c>
      <c r="AC119" s="48" t="str">
        <f t="shared" si="34"/>
        <v/>
      </c>
      <c r="AD119" s="48" t="str">
        <f t="shared" si="35"/>
        <v/>
      </c>
      <c r="AE119" s="48" t="str">
        <f t="shared" si="36"/>
        <v/>
      </c>
      <c r="AF119" s="48" t="str">
        <f t="shared" si="37"/>
        <v/>
      </c>
      <c r="AG119" s="49" t="str">
        <f t="shared" si="40"/>
        <v/>
      </c>
      <c r="AH119" s="48" t="str">
        <f t="shared" si="38"/>
        <v/>
      </c>
    </row>
    <row r="120" spans="1:34" x14ac:dyDescent="0.2">
      <c r="A120" s="20" t="str">
        <f t="shared" si="47"/>
        <v/>
      </c>
      <c r="B120" s="20"/>
      <c r="C120" s="20" t="str">
        <f t="shared" si="48"/>
        <v/>
      </c>
      <c r="D120" s="21" t="str">
        <f t="shared" si="49"/>
        <v/>
      </c>
      <c r="E120" s="21"/>
      <c r="F120" s="20"/>
      <c r="G120" s="20"/>
      <c r="H120" s="20"/>
      <c r="I120" s="20"/>
      <c r="J120" s="20"/>
      <c r="K120" s="20"/>
      <c r="L120" s="20"/>
      <c r="M120" s="22"/>
      <c r="N120" s="22"/>
      <c r="P120" s="47" t="str">
        <f t="shared" si="24"/>
        <v/>
      </c>
      <c r="Q120" s="47"/>
      <c r="R120" s="48" t="str">
        <f t="shared" si="25"/>
        <v/>
      </c>
      <c r="S120" s="48" t="str">
        <f t="shared" si="26"/>
        <v/>
      </c>
      <c r="T120" s="48" t="str">
        <f t="shared" si="27"/>
        <v/>
      </c>
      <c r="U120" s="48" t="str">
        <f t="shared" si="28"/>
        <v/>
      </c>
      <c r="V120" s="48" t="str">
        <f t="shared" si="29"/>
        <v/>
      </c>
      <c r="W120" s="48" t="str">
        <f t="shared" si="30"/>
        <v/>
      </c>
      <c r="X120" s="48" t="str">
        <f t="shared" si="31"/>
        <v/>
      </c>
      <c r="Y120" s="48" t="str">
        <f t="shared" si="32"/>
        <v/>
      </c>
      <c r="Z120" s="48"/>
      <c r="AA120" s="48" t="str">
        <f t="shared" si="39"/>
        <v/>
      </c>
      <c r="AB120" s="48" t="str">
        <f t="shared" si="33"/>
        <v/>
      </c>
      <c r="AC120" s="48" t="str">
        <f t="shared" si="34"/>
        <v/>
      </c>
      <c r="AD120" s="48" t="str">
        <f t="shared" si="35"/>
        <v/>
      </c>
      <c r="AE120" s="48" t="str">
        <f t="shared" si="36"/>
        <v/>
      </c>
      <c r="AF120" s="48" t="str">
        <f t="shared" si="37"/>
        <v/>
      </c>
      <c r="AG120" s="49" t="str">
        <f t="shared" si="40"/>
        <v/>
      </c>
      <c r="AH120" s="48" t="str">
        <f t="shared" si="38"/>
        <v/>
      </c>
    </row>
    <row r="121" spans="1:34" x14ac:dyDescent="0.2">
      <c r="A121" s="20" t="str">
        <f t="shared" si="47"/>
        <v/>
      </c>
      <c r="B121" s="20"/>
      <c r="C121" s="20" t="str">
        <f t="shared" si="48"/>
        <v/>
      </c>
      <c r="D121" s="21" t="str">
        <f t="shared" si="49"/>
        <v/>
      </c>
      <c r="E121" s="21"/>
      <c r="F121" s="20"/>
      <c r="G121" s="20"/>
      <c r="H121" s="20"/>
      <c r="I121" s="20"/>
      <c r="J121" s="20"/>
      <c r="K121" s="20"/>
      <c r="L121" s="20"/>
      <c r="M121" s="22"/>
      <c r="N121" s="22"/>
      <c r="P121" s="47" t="str">
        <f t="shared" si="24"/>
        <v/>
      </c>
      <c r="Q121" s="47"/>
      <c r="R121" s="48" t="str">
        <f t="shared" si="25"/>
        <v/>
      </c>
      <c r="S121" s="48" t="str">
        <f t="shared" si="26"/>
        <v/>
      </c>
      <c r="T121" s="48" t="str">
        <f t="shared" si="27"/>
        <v/>
      </c>
      <c r="U121" s="48" t="str">
        <f t="shared" si="28"/>
        <v/>
      </c>
      <c r="V121" s="48" t="str">
        <f t="shared" si="29"/>
        <v/>
      </c>
      <c r="W121" s="48" t="str">
        <f t="shared" si="30"/>
        <v/>
      </c>
      <c r="X121" s="48" t="str">
        <f t="shared" si="31"/>
        <v/>
      </c>
      <c r="Y121" s="48" t="str">
        <f t="shared" si="32"/>
        <v/>
      </c>
      <c r="Z121" s="48"/>
      <c r="AA121" s="48" t="str">
        <f t="shared" si="39"/>
        <v/>
      </c>
      <c r="AB121" s="48" t="str">
        <f t="shared" si="33"/>
        <v/>
      </c>
      <c r="AC121" s="48" t="str">
        <f t="shared" si="34"/>
        <v/>
      </c>
      <c r="AD121" s="48" t="str">
        <f t="shared" si="35"/>
        <v/>
      </c>
      <c r="AE121" s="48" t="str">
        <f t="shared" si="36"/>
        <v/>
      </c>
      <c r="AF121" s="48" t="str">
        <f t="shared" si="37"/>
        <v/>
      </c>
      <c r="AG121" s="49" t="str">
        <f t="shared" si="40"/>
        <v/>
      </c>
      <c r="AH121" s="48" t="str">
        <f t="shared" si="38"/>
        <v/>
      </c>
    </row>
    <row r="122" spans="1:34" x14ac:dyDescent="0.2">
      <c r="A122" s="20" t="str">
        <f t="shared" si="47"/>
        <v/>
      </c>
      <c r="B122" s="20"/>
      <c r="C122" s="20" t="str">
        <f t="shared" si="48"/>
        <v/>
      </c>
      <c r="D122" s="21" t="str">
        <f t="shared" si="49"/>
        <v/>
      </c>
      <c r="E122" s="21"/>
      <c r="F122" s="20"/>
      <c r="G122" s="20"/>
      <c r="H122" s="20"/>
      <c r="I122" s="20"/>
      <c r="J122" s="20"/>
      <c r="K122" s="20"/>
      <c r="L122" s="20"/>
      <c r="M122" s="22"/>
      <c r="N122" s="22"/>
      <c r="P122" s="47" t="str">
        <f t="shared" si="24"/>
        <v/>
      </c>
      <c r="Q122" s="47"/>
      <c r="R122" s="48" t="str">
        <f t="shared" si="25"/>
        <v/>
      </c>
      <c r="S122" s="48" t="str">
        <f t="shared" si="26"/>
        <v/>
      </c>
      <c r="T122" s="48" t="str">
        <f t="shared" si="27"/>
        <v/>
      </c>
      <c r="U122" s="48" t="str">
        <f t="shared" si="28"/>
        <v/>
      </c>
      <c r="V122" s="48" t="str">
        <f t="shared" si="29"/>
        <v/>
      </c>
      <c r="W122" s="48" t="str">
        <f t="shared" si="30"/>
        <v/>
      </c>
      <c r="X122" s="48" t="str">
        <f t="shared" si="31"/>
        <v/>
      </c>
      <c r="Y122" s="48" t="str">
        <f t="shared" si="32"/>
        <v/>
      </c>
      <c r="Z122" s="48"/>
      <c r="AA122" s="48" t="str">
        <f t="shared" si="39"/>
        <v/>
      </c>
      <c r="AB122" s="48" t="str">
        <f t="shared" si="33"/>
        <v/>
      </c>
      <c r="AC122" s="48" t="str">
        <f t="shared" si="34"/>
        <v/>
      </c>
      <c r="AD122" s="48" t="str">
        <f t="shared" si="35"/>
        <v/>
      </c>
      <c r="AE122" s="48" t="str">
        <f t="shared" si="36"/>
        <v/>
      </c>
      <c r="AF122" s="48" t="str">
        <f t="shared" si="37"/>
        <v/>
      </c>
      <c r="AG122" s="49" t="str">
        <f t="shared" si="40"/>
        <v/>
      </c>
      <c r="AH122" s="48" t="str">
        <f t="shared" si="38"/>
        <v/>
      </c>
    </row>
    <row r="123" spans="1:34" x14ac:dyDescent="0.2">
      <c r="A123" s="20" t="str">
        <f t="shared" si="47"/>
        <v/>
      </c>
      <c r="B123" s="20"/>
      <c r="C123" s="20" t="str">
        <f t="shared" si="48"/>
        <v/>
      </c>
      <c r="D123" s="21" t="str">
        <f t="shared" si="49"/>
        <v/>
      </c>
      <c r="E123" s="21"/>
      <c r="F123" s="20"/>
      <c r="G123" s="20"/>
      <c r="H123" s="20"/>
      <c r="I123" s="20"/>
      <c r="J123" s="20"/>
      <c r="K123" s="20"/>
      <c r="L123" s="20"/>
      <c r="M123" s="22"/>
      <c r="N123" s="22"/>
      <c r="P123" s="47" t="str">
        <f t="shared" si="24"/>
        <v/>
      </c>
      <c r="Q123" s="47"/>
      <c r="R123" s="48" t="str">
        <f t="shared" si="25"/>
        <v/>
      </c>
      <c r="S123" s="48" t="str">
        <f t="shared" si="26"/>
        <v/>
      </c>
      <c r="T123" s="48" t="str">
        <f t="shared" si="27"/>
        <v/>
      </c>
      <c r="U123" s="48" t="str">
        <f t="shared" si="28"/>
        <v/>
      </c>
      <c r="V123" s="48" t="str">
        <f t="shared" si="29"/>
        <v/>
      </c>
      <c r="W123" s="48" t="str">
        <f t="shared" si="30"/>
        <v/>
      </c>
      <c r="X123" s="48" t="str">
        <f t="shared" si="31"/>
        <v/>
      </c>
      <c r="Y123" s="48" t="str">
        <f t="shared" si="32"/>
        <v/>
      </c>
      <c r="Z123" s="48"/>
      <c r="AA123" s="48" t="str">
        <f t="shared" si="39"/>
        <v/>
      </c>
      <c r="AB123" s="48" t="str">
        <f t="shared" si="33"/>
        <v/>
      </c>
      <c r="AC123" s="48" t="str">
        <f t="shared" si="34"/>
        <v/>
      </c>
      <c r="AD123" s="48" t="str">
        <f t="shared" si="35"/>
        <v/>
      </c>
      <c r="AE123" s="48" t="str">
        <f t="shared" si="36"/>
        <v/>
      </c>
      <c r="AF123" s="48" t="str">
        <f t="shared" si="37"/>
        <v/>
      </c>
      <c r="AG123" s="49" t="str">
        <f t="shared" si="40"/>
        <v/>
      </c>
      <c r="AH123" s="48" t="str">
        <f t="shared" si="38"/>
        <v/>
      </c>
    </row>
    <row r="124" spans="1:34" x14ac:dyDescent="0.2">
      <c r="A124" s="20" t="str">
        <f t="shared" si="47"/>
        <v/>
      </c>
      <c r="B124" s="20"/>
      <c r="C124" s="20" t="str">
        <f t="shared" si="48"/>
        <v/>
      </c>
      <c r="D124" s="21" t="str">
        <f t="shared" si="49"/>
        <v/>
      </c>
      <c r="E124" s="21"/>
      <c r="F124" s="20"/>
      <c r="G124" s="20"/>
      <c r="H124" s="20"/>
      <c r="I124" s="20"/>
      <c r="J124" s="20"/>
      <c r="K124" s="20"/>
      <c r="L124" s="20"/>
      <c r="M124" s="22"/>
      <c r="N124" s="22"/>
      <c r="P124" s="47" t="str">
        <f t="shared" si="24"/>
        <v/>
      </c>
      <c r="Q124" s="47"/>
      <c r="R124" s="48" t="str">
        <f t="shared" si="25"/>
        <v/>
      </c>
      <c r="S124" s="48" t="str">
        <f t="shared" si="26"/>
        <v/>
      </c>
      <c r="T124" s="48" t="str">
        <f t="shared" si="27"/>
        <v/>
      </c>
      <c r="U124" s="48" t="str">
        <f t="shared" si="28"/>
        <v/>
      </c>
      <c r="V124" s="48" t="str">
        <f t="shared" si="29"/>
        <v/>
      </c>
      <c r="W124" s="48" t="str">
        <f t="shared" si="30"/>
        <v/>
      </c>
      <c r="X124" s="48" t="str">
        <f t="shared" si="31"/>
        <v/>
      </c>
      <c r="Y124" s="48" t="str">
        <f t="shared" si="32"/>
        <v/>
      </c>
      <c r="Z124" s="48"/>
      <c r="AA124" s="48" t="str">
        <f t="shared" si="39"/>
        <v/>
      </c>
      <c r="AB124" s="48" t="str">
        <f t="shared" si="33"/>
        <v/>
      </c>
      <c r="AC124" s="48" t="str">
        <f t="shared" si="34"/>
        <v/>
      </c>
      <c r="AD124" s="48" t="str">
        <f t="shared" si="35"/>
        <v/>
      </c>
      <c r="AE124" s="48" t="str">
        <f t="shared" si="36"/>
        <v/>
      </c>
      <c r="AF124" s="48" t="str">
        <f t="shared" si="37"/>
        <v/>
      </c>
      <c r="AG124" s="49" t="str">
        <f t="shared" si="40"/>
        <v/>
      </c>
      <c r="AH124" s="48" t="str">
        <f t="shared" si="38"/>
        <v/>
      </c>
    </row>
    <row r="125" spans="1:34" x14ac:dyDescent="0.2">
      <c r="A125" s="20" t="str">
        <f t="shared" si="47"/>
        <v/>
      </c>
      <c r="B125" s="20"/>
      <c r="C125" s="20" t="str">
        <f t="shared" si="48"/>
        <v/>
      </c>
      <c r="D125" s="21" t="str">
        <f t="shared" si="49"/>
        <v/>
      </c>
      <c r="E125" s="21"/>
      <c r="F125" s="20"/>
      <c r="G125" s="20"/>
      <c r="H125" s="20"/>
      <c r="I125" s="20"/>
      <c r="J125" s="20"/>
      <c r="K125" s="20"/>
      <c r="L125" s="20"/>
      <c r="M125" s="22"/>
      <c r="N125" s="22"/>
      <c r="P125" s="47" t="str">
        <f t="shared" si="24"/>
        <v/>
      </c>
      <c r="Q125" s="47"/>
      <c r="R125" s="48" t="str">
        <f t="shared" si="25"/>
        <v/>
      </c>
      <c r="S125" s="48" t="str">
        <f t="shared" si="26"/>
        <v/>
      </c>
      <c r="T125" s="48" t="str">
        <f t="shared" si="27"/>
        <v/>
      </c>
      <c r="U125" s="48" t="str">
        <f t="shared" si="28"/>
        <v/>
      </c>
      <c r="V125" s="48" t="str">
        <f t="shared" si="29"/>
        <v/>
      </c>
      <c r="W125" s="48" t="str">
        <f t="shared" si="30"/>
        <v/>
      </c>
      <c r="X125" s="48" t="str">
        <f t="shared" si="31"/>
        <v/>
      </c>
      <c r="Y125" s="48" t="str">
        <f t="shared" si="32"/>
        <v/>
      </c>
      <c r="Z125" s="48"/>
      <c r="AA125" s="48" t="str">
        <f t="shared" si="39"/>
        <v/>
      </c>
      <c r="AB125" s="48" t="str">
        <f t="shared" si="33"/>
        <v/>
      </c>
      <c r="AC125" s="48" t="str">
        <f t="shared" si="34"/>
        <v/>
      </c>
      <c r="AD125" s="48" t="str">
        <f t="shared" si="35"/>
        <v/>
      </c>
      <c r="AE125" s="48" t="str">
        <f t="shared" si="36"/>
        <v/>
      </c>
      <c r="AF125" s="48" t="str">
        <f t="shared" si="37"/>
        <v/>
      </c>
      <c r="AG125" s="49" t="str">
        <f t="shared" si="40"/>
        <v/>
      </c>
      <c r="AH125" s="48" t="str">
        <f t="shared" si="38"/>
        <v/>
      </c>
    </row>
    <row r="126" spans="1:34" x14ac:dyDescent="0.2">
      <c r="A126" s="20" t="str">
        <f t="shared" si="47"/>
        <v/>
      </c>
      <c r="B126" s="20"/>
      <c r="C126" s="20" t="str">
        <f t="shared" si="48"/>
        <v/>
      </c>
      <c r="D126" s="21" t="str">
        <f t="shared" si="49"/>
        <v/>
      </c>
      <c r="E126" s="21"/>
      <c r="F126" s="20"/>
      <c r="G126" s="20"/>
      <c r="H126" s="20"/>
      <c r="I126" s="20"/>
      <c r="J126" s="20"/>
      <c r="K126" s="20"/>
      <c r="L126" s="20"/>
      <c r="M126" s="22"/>
      <c r="N126" s="22"/>
      <c r="P126" s="47" t="str">
        <f t="shared" si="24"/>
        <v/>
      </c>
      <c r="Q126" s="47"/>
      <c r="R126" s="48" t="str">
        <f t="shared" si="25"/>
        <v/>
      </c>
      <c r="S126" s="48" t="str">
        <f t="shared" si="26"/>
        <v/>
      </c>
      <c r="T126" s="48" t="str">
        <f t="shared" si="27"/>
        <v/>
      </c>
      <c r="U126" s="48" t="str">
        <f t="shared" si="28"/>
        <v/>
      </c>
      <c r="V126" s="48" t="str">
        <f t="shared" si="29"/>
        <v/>
      </c>
      <c r="W126" s="48" t="str">
        <f t="shared" si="30"/>
        <v/>
      </c>
      <c r="X126" s="48" t="str">
        <f t="shared" si="31"/>
        <v/>
      </c>
      <c r="Y126" s="48" t="str">
        <f t="shared" si="32"/>
        <v/>
      </c>
      <c r="Z126" s="48"/>
      <c r="AA126" s="48" t="str">
        <f t="shared" si="39"/>
        <v/>
      </c>
      <c r="AB126" s="48" t="str">
        <f t="shared" si="33"/>
        <v/>
      </c>
      <c r="AC126" s="48" t="str">
        <f t="shared" si="34"/>
        <v/>
      </c>
      <c r="AD126" s="48" t="str">
        <f t="shared" si="35"/>
        <v/>
      </c>
      <c r="AE126" s="48" t="str">
        <f t="shared" si="36"/>
        <v/>
      </c>
      <c r="AF126" s="48" t="str">
        <f t="shared" si="37"/>
        <v/>
      </c>
      <c r="AG126" s="49" t="str">
        <f t="shared" si="40"/>
        <v/>
      </c>
      <c r="AH126" s="48" t="str">
        <f t="shared" si="38"/>
        <v/>
      </c>
    </row>
    <row r="127" spans="1:34" x14ac:dyDescent="0.2">
      <c r="A127" s="20" t="str">
        <f t="shared" si="47"/>
        <v/>
      </c>
      <c r="B127" s="20"/>
      <c r="C127" s="20" t="str">
        <f t="shared" si="48"/>
        <v/>
      </c>
      <c r="D127" s="21" t="str">
        <f t="shared" si="49"/>
        <v/>
      </c>
      <c r="E127" s="21"/>
      <c r="F127" s="20"/>
      <c r="G127" s="20"/>
      <c r="H127" s="20"/>
      <c r="I127" s="20"/>
      <c r="J127" s="20"/>
      <c r="K127" s="20"/>
      <c r="L127" s="20"/>
      <c r="M127" s="22"/>
      <c r="N127" s="22"/>
      <c r="P127" s="47" t="str">
        <f t="shared" si="24"/>
        <v/>
      </c>
      <c r="Q127" s="47"/>
      <c r="R127" s="48" t="str">
        <f t="shared" si="25"/>
        <v/>
      </c>
      <c r="S127" s="48" t="str">
        <f t="shared" si="26"/>
        <v/>
      </c>
      <c r="T127" s="48" t="str">
        <f t="shared" si="27"/>
        <v/>
      </c>
      <c r="U127" s="48" t="str">
        <f t="shared" si="28"/>
        <v/>
      </c>
      <c r="V127" s="48" t="str">
        <f t="shared" si="29"/>
        <v/>
      </c>
      <c r="W127" s="48" t="str">
        <f t="shared" si="30"/>
        <v/>
      </c>
      <c r="X127" s="48" t="str">
        <f t="shared" si="31"/>
        <v/>
      </c>
      <c r="Y127" s="48" t="str">
        <f t="shared" si="32"/>
        <v/>
      </c>
      <c r="Z127" s="48"/>
      <c r="AA127" s="48" t="str">
        <f t="shared" si="39"/>
        <v/>
      </c>
      <c r="AB127" s="48" t="str">
        <f t="shared" si="33"/>
        <v/>
      </c>
      <c r="AC127" s="48" t="str">
        <f t="shared" si="34"/>
        <v/>
      </c>
      <c r="AD127" s="48" t="str">
        <f t="shared" si="35"/>
        <v/>
      </c>
      <c r="AE127" s="48" t="str">
        <f t="shared" si="36"/>
        <v/>
      </c>
      <c r="AF127" s="48" t="str">
        <f t="shared" si="37"/>
        <v/>
      </c>
      <c r="AG127" s="49" t="str">
        <f t="shared" si="40"/>
        <v/>
      </c>
      <c r="AH127" s="48" t="str">
        <f t="shared" si="38"/>
        <v/>
      </c>
    </row>
    <row r="128" spans="1:34" x14ac:dyDescent="0.2">
      <c r="A128" s="20" t="str">
        <f t="shared" si="47"/>
        <v/>
      </c>
      <c r="B128" s="20"/>
      <c r="C128" s="20" t="str">
        <f t="shared" si="48"/>
        <v/>
      </c>
      <c r="D128" s="21" t="str">
        <f t="shared" si="49"/>
        <v/>
      </c>
      <c r="E128" s="21"/>
      <c r="F128" s="20"/>
      <c r="G128" s="20"/>
      <c r="H128" s="20"/>
      <c r="I128" s="20"/>
      <c r="J128" s="20"/>
      <c r="K128" s="20"/>
      <c r="L128" s="20"/>
      <c r="M128" s="22"/>
      <c r="N128" s="22"/>
      <c r="P128" s="47" t="str">
        <f t="shared" si="24"/>
        <v/>
      </c>
      <c r="Q128" s="47"/>
      <c r="R128" s="48" t="str">
        <f t="shared" si="25"/>
        <v/>
      </c>
      <c r="S128" s="48" t="str">
        <f t="shared" si="26"/>
        <v/>
      </c>
      <c r="T128" s="48" t="str">
        <f t="shared" si="27"/>
        <v/>
      </c>
      <c r="U128" s="48" t="str">
        <f t="shared" si="28"/>
        <v/>
      </c>
      <c r="V128" s="48" t="str">
        <f t="shared" si="29"/>
        <v/>
      </c>
      <c r="W128" s="48" t="str">
        <f t="shared" si="30"/>
        <v/>
      </c>
      <c r="X128" s="48" t="str">
        <f t="shared" si="31"/>
        <v/>
      </c>
      <c r="Y128" s="48" t="str">
        <f t="shared" si="32"/>
        <v/>
      </c>
      <c r="Z128" s="48"/>
      <c r="AA128" s="48" t="str">
        <f t="shared" si="39"/>
        <v/>
      </c>
      <c r="AB128" s="48" t="str">
        <f t="shared" si="33"/>
        <v/>
      </c>
      <c r="AC128" s="48" t="str">
        <f t="shared" si="34"/>
        <v/>
      </c>
      <c r="AD128" s="48" t="str">
        <f t="shared" si="35"/>
        <v/>
      </c>
      <c r="AE128" s="48" t="str">
        <f t="shared" si="36"/>
        <v/>
      </c>
      <c r="AF128" s="48" t="str">
        <f t="shared" si="37"/>
        <v/>
      </c>
      <c r="AG128" s="49" t="str">
        <f t="shared" si="40"/>
        <v/>
      </c>
      <c r="AH128" s="48" t="str">
        <f t="shared" si="38"/>
        <v/>
      </c>
    </row>
    <row r="129" spans="1:34" x14ac:dyDescent="0.2">
      <c r="A129" s="20" t="str">
        <f t="shared" si="47"/>
        <v/>
      </c>
      <c r="B129" s="20"/>
      <c r="C129" s="20" t="str">
        <f t="shared" si="48"/>
        <v/>
      </c>
      <c r="D129" s="21" t="str">
        <f t="shared" si="49"/>
        <v/>
      </c>
      <c r="E129" s="21"/>
      <c r="F129" s="20"/>
      <c r="G129" s="20"/>
      <c r="H129" s="20"/>
      <c r="I129" s="20"/>
      <c r="J129" s="20"/>
      <c r="K129" s="20"/>
      <c r="L129" s="20"/>
      <c r="M129" s="22"/>
      <c r="N129" s="22"/>
      <c r="P129" s="47" t="str">
        <f t="shared" si="24"/>
        <v/>
      </c>
      <c r="Q129" s="47"/>
      <c r="R129" s="48" t="str">
        <f t="shared" si="25"/>
        <v/>
      </c>
      <c r="S129" s="48" t="str">
        <f t="shared" si="26"/>
        <v/>
      </c>
      <c r="T129" s="48" t="str">
        <f t="shared" si="27"/>
        <v/>
      </c>
      <c r="U129" s="48" t="str">
        <f t="shared" si="28"/>
        <v/>
      </c>
      <c r="V129" s="48" t="str">
        <f t="shared" si="29"/>
        <v/>
      </c>
      <c r="W129" s="48" t="str">
        <f t="shared" si="30"/>
        <v/>
      </c>
      <c r="X129" s="48" t="str">
        <f t="shared" si="31"/>
        <v/>
      </c>
      <c r="Y129" s="48" t="str">
        <f t="shared" si="32"/>
        <v/>
      </c>
      <c r="Z129" s="48"/>
      <c r="AA129" s="48" t="str">
        <f t="shared" si="39"/>
        <v/>
      </c>
      <c r="AB129" s="48" t="str">
        <f t="shared" si="33"/>
        <v/>
      </c>
      <c r="AC129" s="48" t="str">
        <f t="shared" si="34"/>
        <v/>
      </c>
      <c r="AD129" s="48" t="str">
        <f t="shared" si="35"/>
        <v/>
      </c>
      <c r="AE129" s="48" t="str">
        <f t="shared" si="36"/>
        <v/>
      </c>
      <c r="AF129" s="48" t="str">
        <f t="shared" si="37"/>
        <v/>
      </c>
      <c r="AG129" s="49" t="str">
        <f t="shared" si="40"/>
        <v/>
      </c>
      <c r="AH129" s="48" t="str">
        <f t="shared" si="38"/>
        <v/>
      </c>
    </row>
    <row r="130" spans="1:34" x14ac:dyDescent="0.2">
      <c r="A130" s="20" t="str">
        <f t="shared" si="47"/>
        <v/>
      </c>
      <c r="B130" s="20"/>
      <c r="C130" s="20" t="str">
        <f t="shared" si="48"/>
        <v/>
      </c>
      <c r="D130" s="21" t="str">
        <f t="shared" si="49"/>
        <v/>
      </c>
      <c r="E130" s="21"/>
      <c r="F130" s="20"/>
      <c r="G130" s="20"/>
      <c r="H130" s="20"/>
      <c r="I130" s="20"/>
      <c r="J130" s="20"/>
      <c r="K130" s="20"/>
      <c r="L130" s="20"/>
      <c r="M130" s="22"/>
      <c r="N130" s="22"/>
      <c r="P130" s="47" t="str">
        <f t="shared" si="24"/>
        <v/>
      </c>
      <c r="Q130" s="47"/>
      <c r="R130" s="48" t="str">
        <f t="shared" si="25"/>
        <v/>
      </c>
      <c r="S130" s="48" t="str">
        <f t="shared" si="26"/>
        <v/>
      </c>
      <c r="T130" s="48" t="str">
        <f t="shared" si="27"/>
        <v/>
      </c>
      <c r="U130" s="48" t="str">
        <f t="shared" si="28"/>
        <v/>
      </c>
      <c r="V130" s="48" t="str">
        <f t="shared" si="29"/>
        <v/>
      </c>
      <c r="W130" s="48" t="str">
        <f t="shared" si="30"/>
        <v/>
      </c>
      <c r="X130" s="48" t="str">
        <f t="shared" si="31"/>
        <v/>
      </c>
      <c r="Y130" s="48" t="str">
        <f t="shared" si="32"/>
        <v/>
      </c>
      <c r="Z130" s="48"/>
      <c r="AA130" s="48" t="str">
        <f t="shared" si="39"/>
        <v/>
      </c>
      <c r="AB130" s="48" t="str">
        <f t="shared" si="33"/>
        <v/>
      </c>
      <c r="AC130" s="48" t="str">
        <f t="shared" si="34"/>
        <v/>
      </c>
      <c r="AD130" s="48" t="str">
        <f t="shared" si="35"/>
        <v/>
      </c>
      <c r="AE130" s="48" t="str">
        <f t="shared" si="36"/>
        <v/>
      </c>
      <c r="AF130" s="48" t="str">
        <f t="shared" si="37"/>
        <v/>
      </c>
      <c r="AG130" s="49" t="str">
        <f t="shared" si="40"/>
        <v/>
      </c>
      <c r="AH130" s="48" t="str">
        <f t="shared" si="38"/>
        <v/>
      </c>
    </row>
    <row r="131" spans="1:34" x14ac:dyDescent="0.2">
      <c r="A131" s="20" t="str">
        <f t="shared" si="47"/>
        <v/>
      </c>
      <c r="B131" s="20"/>
      <c r="C131" s="20" t="str">
        <f t="shared" si="48"/>
        <v/>
      </c>
      <c r="D131" s="21" t="str">
        <f t="shared" si="49"/>
        <v/>
      </c>
      <c r="E131" s="21"/>
      <c r="F131" s="20"/>
      <c r="G131" s="20"/>
      <c r="H131" s="20"/>
      <c r="I131" s="20"/>
      <c r="J131" s="20"/>
      <c r="K131" s="20"/>
      <c r="L131" s="20"/>
      <c r="M131" s="22"/>
      <c r="N131" s="22"/>
      <c r="P131" s="47" t="str">
        <f t="shared" ref="P131:P194" si="50">IF(E131&lt;&gt;"",ROUND(E131,0),"")</f>
        <v/>
      </c>
      <c r="Q131" s="47"/>
      <c r="R131" s="48" t="str">
        <f t="shared" ref="R131:R194" si="51">IF(E131&lt;&gt;"",M$5+P131/34/24,"")</f>
        <v/>
      </c>
      <c r="S131" s="48" t="str">
        <f t="shared" ref="S131:S194" si="52">IF(E131&lt;&gt;"",M$5+200/34/24+(P131-200)/32/24,"")</f>
        <v/>
      </c>
      <c r="T131" s="48" t="str">
        <f t="shared" ref="T131:T194" si="53">IF(E131&lt;&gt;"",M$5+200/34/24+200/32/24+(P131-400)/30/24,"")</f>
        <v/>
      </c>
      <c r="U131" s="48" t="str">
        <f t="shared" ref="U131:U194" si="54">IF(E131&lt;&gt;"",M$5+200/34/24+200/32/24+200/30/24+(P131-600)/28/24,"")</f>
        <v/>
      </c>
      <c r="V131" s="48" t="str">
        <f t="shared" ref="V131:V194" si="55">IF(E131&lt;&gt;"",M$5+200/34/24+200/32/24+200/30/24+400/28/24+(P131-1000)/26/24,"")</f>
        <v/>
      </c>
      <c r="W131" s="48" t="str">
        <f t="shared" ref="W131:W194" si="56">IF(E131&lt;&gt;"",M$5+200/34/24+200/32/24+200/30/24+400/28/24+200/26/24+(P131-1200)/25/24,"")</f>
        <v/>
      </c>
      <c r="X131" s="48" t="str">
        <f t="shared" ref="X131:X194" si="57">IF(E131&lt;&gt;"",M$5+200/34/24+200/32/24+200/30/24+400/28/24+200/26/24+600/25/24+(P131-1800)/23/24,"")</f>
        <v/>
      </c>
      <c r="Y131" s="48" t="str">
        <f t="shared" ref="Y131:Y194" si="58">IF(E131&lt;&gt;"",MAX(R131:X131)*24*60/24/60+1/120/24,"")</f>
        <v/>
      </c>
      <c r="Z131" s="48"/>
      <c r="AA131" s="48" t="str">
        <f t="shared" si="39"/>
        <v/>
      </c>
      <c r="AB131" s="48" t="str">
        <f t="shared" ref="AB131:AB194" si="59">IF(E131&lt;&gt;"",M$5+4/24+(P131-60)/15/24,"")</f>
        <v/>
      </c>
      <c r="AC131" s="48" t="str">
        <f t="shared" ref="AC131:AC194" si="60">IF(E131&lt;&gt;"",M$5+600/15/24+(P131-600)/11.428/24,"")</f>
        <v/>
      </c>
      <c r="AD131" s="48" t="str">
        <f t="shared" ref="AD131:AD194" si="61">IF(E131&lt;&gt;"",M$5+600/15/24+400/11.428/24+200/13.333/24+(P131-1200)/13.333/24,"")</f>
        <v/>
      </c>
      <c r="AE131" s="48" t="str">
        <f t="shared" ref="AE131:AE194" si="62">IF(E131&lt;&gt;"",M$5+600/15/24+400/11.428/24+200/13.333/24+200/13.333/24+(P131-1400)/10/24,"")</f>
        <v/>
      </c>
      <c r="AF131" s="48" t="str">
        <f t="shared" ref="AF131:AF194" si="63">IF(E131&lt;&gt;"",M$5+600/15/24+400/11.428/24+200/13.333/24+200/13.333/24+400/10/24+(P131-1800)/9/24,"")</f>
        <v/>
      </c>
      <c r="AG131" s="49" t="str">
        <f t="shared" si="40"/>
        <v/>
      </c>
      <c r="AH131" s="48" t="str">
        <f t="shared" ref="AH131:AH194" si="64">IF(P131&lt;=60,AA131,AG131)</f>
        <v/>
      </c>
    </row>
    <row r="132" spans="1:34" x14ac:dyDescent="0.2">
      <c r="A132" s="20" t="str">
        <f t="shared" si="47"/>
        <v/>
      </c>
      <c r="B132" s="20"/>
      <c r="C132" s="20" t="str">
        <f t="shared" si="48"/>
        <v/>
      </c>
      <c r="D132" s="21" t="str">
        <f t="shared" si="49"/>
        <v/>
      </c>
      <c r="E132" s="21"/>
      <c r="F132" s="20"/>
      <c r="G132" s="20"/>
      <c r="H132" s="20"/>
      <c r="I132" s="20"/>
      <c r="J132" s="20"/>
      <c r="K132" s="20"/>
      <c r="L132" s="20"/>
      <c r="M132" s="22"/>
      <c r="N132" s="22"/>
      <c r="P132" s="47" t="str">
        <f t="shared" si="50"/>
        <v/>
      </c>
      <c r="Q132" s="47"/>
      <c r="R132" s="48" t="str">
        <f t="shared" si="51"/>
        <v/>
      </c>
      <c r="S132" s="48" t="str">
        <f t="shared" si="52"/>
        <v/>
      </c>
      <c r="T132" s="48" t="str">
        <f t="shared" si="53"/>
        <v/>
      </c>
      <c r="U132" s="48" t="str">
        <f t="shared" si="54"/>
        <v/>
      </c>
      <c r="V132" s="48" t="str">
        <f t="shared" si="55"/>
        <v/>
      </c>
      <c r="W132" s="48" t="str">
        <f t="shared" si="56"/>
        <v/>
      </c>
      <c r="X132" s="48" t="str">
        <f t="shared" si="57"/>
        <v/>
      </c>
      <c r="Y132" s="48" t="str">
        <f t="shared" si="58"/>
        <v/>
      </c>
      <c r="Z132" s="48"/>
      <c r="AA132" s="48" t="str">
        <f t="shared" ref="AA132:AA195" si="65">IF(E132&lt;&gt;"",(AA$5+P132/20/24)+1/120/24,"")</f>
        <v/>
      </c>
      <c r="AB132" s="48" t="str">
        <f t="shared" si="59"/>
        <v/>
      </c>
      <c r="AC132" s="48" t="str">
        <f t="shared" si="60"/>
        <v/>
      </c>
      <c r="AD132" s="48" t="str">
        <f t="shared" si="61"/>
        <v/>
      </c>
      <c r="AE132" s="48" t="str">
        <f t="shared" si="62"/>
        <v/>
      </c>
      <c r="AF132" s="48" t="str">
        <f t="shared" si="63"/>
        <v/>
      </c>
      <c r="AG132" s="49" t="str">
        <f t="shared" ref="AG132:AG195" si="66">IF(E132&lt;&gt;"",IF(P132&lt;1000,MAX(AB132:AC132),MAX(AD132:AF132))+1/120/24,"")</f>
        <v/>
      </c>
      <c r="AH132" s="48" t="str">
        <f t="shared" si="64"/>
        <v/>
      </c>
    </row>
    <row r="133" spans="1:34" x14ac:dyDescent="0.2">
      <c r="A133" s="20" t="str">
        <f t="shared" ref="A133:A196" si="67">IF(E133&lt;&gt;"",A132+1,"")</f>
        <v/>
      </c>
      <c r="B133" s="20"/>
      <c r="C133" s="20" t="str">
        <f t="shared" si="48"/>
        <v/>
      </c>
      <c r="D133" s="21" t="str">
        <f t="shared" si="49"/>
        <v/>
      </c>
      <c r="E133" s="21"/>
      <c r="F133" s="20"/>
      <c r="G133" s="20"/>
      <c r="H133" s="20"/>
      <c r="I133" s="20"/>
      <c r="J133" s="20"/>
      <c r="K133" s="20"/>
      <c r="L133" s="20"/>
      <c r="M133" s="22"/>
      <c r="N133" s="22"/>
      <c r="P133" s="47" t="str">
        <f t="shared" si="50"/>
        <v/>
      </c>
      <c r="Q133" s="47"/>
      <c r="R133" s="48" t="str">
        <f t="shared" si="51"/>
        <v/>
      </c>
      <c r="S133" s="48" t="str">
        <f t="shared" si="52"/>
        <v/>
      </c>
      <c r="T133" s="48" t="str">
        <f t="shared" si="53"/>
        <v/>
      </c>
      <c r="U133" s="48" t="str">
        <f t="shared" si="54"/>
        <v/>
      </c>
      <c r="V133" s="48" t="str">
        <f t="shared" si="55"/>
        <v/>
      </c>
      <c r="W133" s="48" t="str">
        <f t="shared" si="56"/>
        <v/>
      </c>
      <c r="X133" s="48" t="str">
        <f t="shared" si="57"/>
        <v/>
      </c>
      <c r="Y133" s="48" t="str">
        <f t="shared" si="58"/>
        <v/>
      </c>
      <c r="Z133" s="48"/>
      <c r="AA133" s="48" t="str">
        <f t="shared" si="65"/>
        <v/>
      </c>
      <c r="AB133" s="48" t="str">
        <f t="shared" si="59"/>
        <v/>
      </c>
      <c r="AC133" s="48" t="str">
        <f t="shared" si="60"/>
        <v/>
      </c>
      <c r="AD133" s="48" t="str">
        <f t="shared" si="61"/>
        <v/>
      </c>
      <c r="AE133" s="48" t="str">
        <f t="shared" si="62"/>
        <v/>
      </c>
      <c r="AF133" s="48" t="str">
        <f t="shared" si="63"/>
        <v/>
      </c>
      <c r="AG133" s="49" t="str">
        <f t="shared" si="66"/>
        <v/>
      </c>
      <c r="AH133" s="48" t="str">
        <f t="shared" si="64"/>
        <v/>
      </c>
    </row>
    <row r="134" spans="1:34" x14ac:dyDescent="0.2">
      <c r="A134" s="20" t="str">
        <f t="shared" si="67"/>
        <v/>
      </c>
      <c r="B134" s="20"/>
      <c r="C134" s="20" t="str">
        <f t="shared" ref="C134:C153" si="68">IF(E134&lt;&gt;"",E134-E133,"")</f>
        <v/>
      </c>
      <c r="D134" s="21" t="str">
        <f t="shared" si="49"/>
        <v/>
      </c>
      <c r="E134" s="21"/>
      <c r="F134" s="20"/>
      <c r="G134" s="20"/>
      <c r="H134" s="20"/>
      <c r="I134" s="20"/>
      <c r="J134" s="20"/>
      <c r="K134" s="20"/>
      <c r="L134" s="20"/>
      <c r="M134" s="22"/>
      <c r="N134" s="22"/>
      <c r="P134" s="47" t="str">
        <f t="shared" si="50"/>
        <v/>
      </c>
      <c r="Q134" s="47"/>
      <c r="R134" s="48" t="str">
        <f t="shared" si="51"/>
        <v/>
      </c>
      <c r="S134" s="48" t="str">
        <f t="shared" si="52"/>
        <v/>
      </c>
      <c r="T134" s="48" t="str">
        <f t="shared" si="53"/>
        <v/>
      </c>
      <c r="U134" s="48" t="str">
        <f t="shared" si="54"/>
        <v/>
      </c>
      <c r="V134" s="48" t="str">
        <f t="shared" si="55"/>
        <v/>
      </c>
      <c r="W134" s="48" t="str">
        <f t="shared" si="56"/>
        <v/>
      </c>
      <c r="X134" s="48" t="str">
        <f t="shared" si="57"/>
        <v/>
      </c>
      <c r="Y134" s="48" t="str">
        <f t="shared" si="58"/>
        <v/>
      </c>
      <c r="Z134" s="48"/>
      <c r="AA134" s="48" t="str">
        <f t="shared" si="65"/>
        <v/>
      </c>
      <c r="AB134" s="48" t="str">
        <f t="shared" si="59"/>
        <v/>
      </c>
      <c r="AC134" s="48" t="str">
        <f t="shared" si="60"/>
        <v/>
      </c>
      <c r="AD134" s="48" t="str">
        <f t="shared" si="61"/>
        <v/>
      </c>
      <c r="AE134" s="48" t="str">
        <f t="shared" si="62"/>
        <v/>
      </c>
      <c r="AF134" s="48" t="str">
        <f t="shared" si="63"/>
        <v/>
      </c>
      <c r="AG134" s="49" t="str">
        <f t="shared" si="66"/>
        <v/>
      </c>
      <c r="AH134" s="48" t="str">
        <f t="shared" si="64"/>
        <v/>
      </c>
    </row>
    <row r="135" spans="1:34" x14ac:dyDescent="0.2">
      <c r="A135" s="20" t="str">
        <f t="shared" si="67"/>
        <v/>
      </c>
      <c r="B135" s="20"/>
      <c r="C135" s="20" t="str">
        <f t="shared" si="68"/>
        <v/>
      </c>
      <c r="D135" s="21" t="str">
        <f t="shared" si="49"/>
        <v/>
      </c>
      <c r="E135" s="21"/>
      <c r="F135" s="20"/>
      <c r="G135" s="20"/>
      <c r="H135" s="20"/>
      <c r="I135" s="20"/>
      <c r="J135" s="20"/>
      <c r="K135" s="20"/>
      <c r="L135" s="20"/>
      <c r="M135" s="22"/>
      <c r="N135" s="22"/>
      <c r="P135" s="47" t="str">
        <f t="shared" si="50"/>
        <v/>
      </c>
      <c r="Q135" s="47"/>
      <c r="R135" s="48" t="str">
        <f t="shared" si="51"/>
        <v/>
      </c>
      <c r="S135" s="48" t="str">
        <f t="shared" si="52"/>
        <v/>
      </c>
      <c r="T135" s="48" t="str">
        <f t="shared" si="53"/>
        <v/>
      </c>
      <c r="U135" s="48" t="str">
        <f t="shared" si="54"/>
        <v/>
      </c>
      <c r="V135" s="48" t="str">
        <f t="shared" si="55"/>
        <v/>
      </c>
      <c r="W135" s="48" t="str">
        <f t="shared" si="56"/>
        <v/>
      </c>
      <c r="X135" s="48" t="str">
        <f t="shared" si="57"/>
        <v/>
      </c>
      <c r="Y135" s="48" t="str">
        <f t="shared" si="58"/>
        <v/>
      </c>
      <c r="Z135" s="48"/>
      <c r="AA135" s="48" t="str">
        <f t="shared" si="65"/>
        <v/>
      </c>
      <c r="AB135" s="48" t="str">
        <f t="shared" si="59"/>
        <v/>
      </c>
      <c r="AC135" s="48" t="str">
        <f t="shared" si="60"/>
        <v/>
      </c>
      <c r="AD135" s="48" t="str">
        <f t="shared" si="61"/>
        <v/>
      </c>
      <c r="AE135" s="48" t="str">
        <f t="shared" si="62"/>
        <v/>
      </c>
      <c r="AF135" s="48" t="str">
        <f t="shared" si="63"/>
        <v/>
      </c>
      <c r="AG135" s="49" t="str">
        <f t="shared" si="66"/>
        <v/>
      </c>
      <c r="AH135" s="48" t="str">
        <f t="shared" si="64"/>
        <v/>
      </c>
    </row>
    <row r="136" spans="1:34" x14ac:dyDescent="0.2">
      <c r="A136" s="20" t="str">
        <f t="shared" si="67"/>
        <v/>
      </c>
      <c r="B136" s="20"/>
      <c r="C136" s="20" t="str">
        <f t="shared" si="68"/>
        <v/>
      </c>
      <c r="D136" s="21" t="str">
        <f t="shared" si="49"/>
        <v/>
      </c>
      <c r="E136" s="21"/>
      <c r="F136" s="20"/>
      <c r="G136" s="20"/>
      <c r="H136" s="20"/>
      <c r="I136" s="20"/>
      <c r="J136" s="20"/>
      <c r="K136" s="20"/>
      <c r="L136" s="20"/>
      <c r="M136" s="22"/>
      <c r="N136" s="22"/>
      <c r="P136" s="47" t="str">
        <f t="shared" si="50"/>
        <v/>
      </c>
      <c r="Q136" s="47"/>
      <c r="R136" s="48" t="str">
        <f t="shared" si="51"/>
        <v/>
      </c>
      <c r="S136" s="48" t="str">
        <f t="shared" si="52"/>
        <v/>
      </c>
      <c r="T136" s="48" t="str">
        <f t="shared" si="53"/>
        <v/>
      </c>
      <c r="U136" s="48" t="str">
        <f t="shared" si="54"/>
        <v/>
      </c>
      <c r="V136" s="48" t="str">
        <f t="shared" si="55"/>
        <v/>
      </c>
      <c r="W136" s="48" t="str">
        <f t="shared" si="56"/>
        <v/>
      </c>
      <c r="X136" s="48" t="str">
        <f t="shared" si="57"/>
        <v/>
      </c>
      <c r="Y136" s="48" t="str">
        <f t="shared" si="58"/>
        <v/>
      </c>
      <c r="Z136" s="48"/>
      <c r="AA136" s="48" t="str">
        <f t="shared" si="65"/>
        <v/>
      </c>
      <c r="AB136" s="48" t="str">
        <f t="shared" si="59"/>
        <v/>
      </c>
      <c r="AC136" s="48" t="str">
        <f t="shared" si="60"/>
        <v/>
      </c>
      <c r="AD136" s="48" t="str">
        <f t="shared" si="61"/>
        <v/>
      </c>
      <c r="AE136" s="48" t="str">
        <f t="shared" si="62"/>
        <v/>
      </c>
      <c r="AF136" s="48" t="str">
        <f t="shared" si="63"/>
        <v/>
      </c>
      <c r="AG136" s="49" t="str">
        <f t="shared" si="66"/>
        <v/>
      </c>
      <c r="AH136" s="48" t="str">
        <f t="shared" si="64"/>
        <v/>
      </c>
    </row>
    <row r="137" spans="1:34" x14ac:dyDescent="0.2">
      <c r="A137" s="20" t="str">
        <f t="shared" si="67"/>
        <v/>
      </c>
      <c r="B137" s="20"/>
      <c r="C137" s="20" t="str">
        <f t="shared" si="68"/>
        <v/>
      </c>
      <c r="D137" s="21" t="str">
        <f t="shared" si="49"/>
        <v/>
      </c>
      <c r="E137" s="21"/>
      <c r="F137" s="20"/>
      <c r="G137" s="20"/>
      <c r="H137" s="20"/>
      <c r="I137" s="20"/>
      <c r="J137" s="20"/>
      <c r="K137" s="20"/>
      <c r="L137" s="20"/>
      <c r="M137" s="22"/>
      <c r="N137" s="22"/>
      <c r="P137" s="47" t="str">
        <f t="shared" si="50"/>
        <v/>
      </c>
      <c r="Q137" s="47"/>
      <c r="R137" s="48" t="str">
        <f t="shared" si="51"/>
        <v/>
      </c>
      <c r="S137" s="48" t="str">
        <f t="shared" si="52"/>
        <v/>
      </c>
      <c r="T137" s="48" t="str">
        <f t="shared" si="53"/>
        <v/>
      </c>
      <c r="U137" s="48" t="str">
        <f t="shared" si="54"/>
        <v/>
      </c>
      <c r="V137" s="48" t="str">
        <f t="shared" si="55"/>
        <v/>
      </c>
      <c r="W137" s="48" t="str">
        <f t="shared" si="56"/>
        <v/>
      </c>
      <c r="X137" s="48" t="str">
        <f t="shared" si="57"/>
        <v/>
      </c>
      <c r="Y137" s="48" t="str">
        <f t="shared" si="58"/>
        <v/>
      </c>
      <c r="Z137" s="48"/>
      <c r="AA137" s="48" t="str">
        <f t="shared" si="65"/>
        <v/>
      </c>
      <c r="AB137" s="48" t="str">
        <f t="shared" si="59"/>
        <v/>
      </c>
      <c r="AC137" s="48" t="str">
        <f t="shared" si="60"/>
        <v/>
      </c>
      <c r="AD137" s="48" t="str">
        <f t="shared" si="61"/>
        <v/>
      </c>
      <c r="AE137" s="48" t="str">
        <f t="shared" si="62"/>
        <v/>
      </c>
      <c r="AF137" s="48" t="str">
        <f t="shared" si="63"/>
        <v/>
      </c>
      <c r="AG137" s="49" t="str">
        <f t="shared" si="66"/>
        <v/>
      </c>
      <c r="AH137" s="48" t="str">
        <f t="shared" si="64"/>
        <v/>
      </c>
    </row>
    <row r="138" spans="1:34" x14ac:dyDescent="0.2">
      <c r="A138" s="20" t="str">
        <f t="shared" si="67"/>
        <v/>
      </c>
      <c r="B138" s="20"/>
      <c r="C138" s="20" t="str">
        <f t="shared" si="68"/>
        <v/>
      </c>
      <c r="D138" s="21" t="str">
        <f t="shared" si="49"/>
        <v/>
      </c>
      <c r="E138" s="21"/>
      <c r="F138" s="20"/>
      <c r="G138" s="20"/>
      <c r="H138" s="20"/>
      <c r="I138" s="20"/>
      <c r="J138" s="20"/>
      <c r="K138" s="20"/>
      <c r="L138" s="20"/>
      <c r="M138" s="22"/>
      <c r="N138" s="22"/>
      <c r="P138" s="47" t="str">
        <f t="shared" si="50"/>
        <v/>
      </c>
      <c r="Q138" s="47"/>
      <c r="R138" s="48" t="str">
        <f t="shared" si="51"/>
        <v/>
      </c>
      <c r="S138" s="48" t="str">
        <f t="shared" si="52"/>
        <v/>
      </c>
      <c r="T138" s="48" t="str">
        <f t="shared" si="53"/>
        <v/>
      </c>
      <c r="U138" s="48" t="str">
        <f t="shared" si="54"/>
        <v/>
      </c>
      <c r="V138" s="48" t="str">
        <f t="shared" si="55"/>
        <v/>
      </c>
      <c r="W138" s="48" t="str">
        <f t="shared" si="56"/>
        <v/>
      </c>
      <c r="X138" s="48" t="str">
        <f t="shared" si="57"/>
        <v/>
      </c>
      <c r="Y138" s="48" t="str">
        <f t="shared" si="58"/>
        <v/>
      </c>
      <c r="Z138" s="48"/>
      <c r="AA138" s="48" t="str">
        <f t="shared" si="65"/>
        <v/>
      </c>
      <c r="AB138" s="48" t="str">
        <f t="shared" si="59"/>
        <v/>
      </c>
      <c r="AC138" s="48" t="str">
        <f t="shared" si="60"/>
        <v/>
      </c>
      <c r="AD138" s="48" t="str">
        <f t="shared" si="61"/>
        <v/>
      </c>
      <c r="AE138" s="48" t="str">
        <f t="shared" si="62"/>
        <v/>
      </c>
      <c r="AF138" s="48" t="str">
        <f t="shared" si="63"/>
        <v/>
      </c>
      <c r="AG138" s="49" t="str">
        <f t="shared" si="66"/>
        <v/>
      </c>
      <c r="AH138" s="48" t="str">
        <f t="shared" si="64"/>
        <v/>
      </c>
    </row>
    <row r="139" spans="1:34" x14ac:dyDescent="0.2">
      <c r="A139" s="20" t="str">
        <f t="shared" si="67"/>
        <v/>
      </c>
      <c r="B139" s="20"/>
      <c r="C139" s="20" t="str">
        <f t="shared" si="68"/>
        <v/>
      </c>
      <c r="D139" s="21" t="str">
        <f t="shared" si="49"/>
        <v/>
      </c>
      <c r="E139" s="21"/>
      <c r="F139" s="20"/>
      <c r="G139" s="20"/>
      <c r="H139" s="20"/>
      <c r="I139" s="20"/>
      <c r="J139" s="20"/>
      <c r="K139" s="20"/>
      <c r="L139" s="20"/>
      <c r="M139" s="22"/>
      <c r="N139" s="22"/>
      <c r="P139" s="47" t="str">
        <f t="shared" si="50"/>
        <v/>
      </c>
      <c r="Q139" s="47"/>
      <c r="R139" s="48" t="str">
        <f t="shared" si="51"/>
        <v/>
      </c>
      <c r="S139" s="48" t="str">
        <f t="shared" si="52"/>
        <v/>
      </c>
      <c r="T139" s="48" t="str">
        <f t="shared" si="53"/>
        <v/>
      </c>
      <c r="U139" s="48" t="str">
        <f t="shared" si="54"/>
        <v/>
      </c>
      <c r="V139" s="48" t="str">
        <f t="shared" si="55"/>
        <v/>
      </c>
      <c r="W139" s="48" t="str">
        <f t="shared" si="56"/>
        <v/>
      </c>
      <c r="X139" s="48" t="str">
        <f t="shared" si="57"/>
        <v/>
      </c>
      <c r="Y139" s="48" t="str">
        <f t="shared" si="58"/>
        <v/>
      </c>
      <c r="Z139" s="48"/>
      <c r="AA139" s="48" t="str">
        <f t="shared" si="65"/>
        <v/>
      </c>
      <c r="AB139" s="48" t="str">
        <f t="shared" si="59"/>
        <v/>
      </c>
      <c r="AC139" s="48" t="str">
        <f t="shared" si="60"/>
        <v/>
      </c>
      <c r="AD139" s="48" t="str">
        <f t="shared" si="61"/>
        <v/>
      </c>
      <c r="AE139" s="48" t="str">
        <f t="shared" si="62"/>
        <v/>
      </c>
      <c r="AF139" s="48" t="str">
        <f t="shared" si="63"/>
        <v/>
      </c>
      <c r="AG139" s="49" t="str">
        <f t="shared" si="66"/>
        <v/>
      </c>
      <c r="AH139" s="48" t="str">
        <f t="shared" si="64"/>
        <v/>
      </c>
    </row>
    <row r="140" spans="1:34" x14ac:dyDescent="0.2">
      <c r="A140" s="20" t="str">
        <f t="shared" si="67"/>
        <v/>
      </c>
      <c r="B140" s="20"/>
      <c r="C140" s="20" t="str">
        <f t="shared" si="68"/>
        <v/>
      </c>
      <c r="D140" s="21" t="str">
        <f t="shared" si="49"/>
        <v/>
      </c>
      <c r="E140" s="21"/>
      <c r="F140" s="20"/>
      <c r="G140" s="20"/>
      <c r="H140" s="20"/>
      <c r="I140" s="20"/>
      <c r="J140" s="20"/>
      <c r="K140" s="20"/>
      <c r="L140" s="20"/>
      <c r="M140" s="22"/>
      <c r="N140" s="22"/>
      <c r="P140" s="47" t="str">
        <f t="shared" si="50"/>
        <v/>
      </c>
      <c r="Q140" s="47"/>
      <c r="R140" s="48" t="str">
        <f t="shared" si="51"/>
        <v/>
      </c>
      <c r="S140" s="48" t="str">
        <f t="shared" si="52"/>
        <v/>
      </c>
      <c r="T140" s="48" t="str">
        <f t="shared" si="53"/>
        <v/>
      </c>
      <c r="U140" s="48" t="str">
        <f t="shared" si="54"/>
        <v/>
      </c>
      <c r="V140" s="48" t="str">
        <f t="shared" si="55"/>
        <v/>
      </c>
      <c r="W140" s="48" t="str">
        <f t="shared" si="56"/>
        <v/>
      </c>
      <c r="X140" s="48" t="str">
        <f t="shared" si="57"/>
        <v/>
      </c>
      <c r="Y140" s="48" t="str">
        <f t="shared" si="58"/>
        <v/>
      </c>
      <c r="Z140" s="48"/>
      <c r="AA140" s="48" t="str">
        <f t="shared" si="65"/>
        <v/>
      </c>
      <c r="AB140" s="48" t="str">
        <f t="shared" si="59"/>
        <v/>
      </c>
      <c r="AC140" s="48" t="str">
        <f t="shared" si="60"/>
        <v/>
      </c>
      <c r="AD140" s="48" t="str">
        <f t="shared" si="61"/>
        <v/>
      </c>
      <c r="AE140" s="48" t="str">
        <f t="shared" si="62"/>
        <v/>
      </c>
      <c r="AF140" s="48" t="str">
        <f t="shared" si="63"/>
        <v/>
      </c>
      <c r="AG140" s="49" t="str">
        <f t="shared" si="66"/>
        <v/>
      </c>
      <c r="AH140" s="48" t="str">
        <f t="shared" si="64"/>
        <v/>
      </c>
    </row>
    <row r="141" spans="1:34" x14ac:dyDescent="0.2">
      <c r="A141" s="20" t="str">
        <f t="shared" si="67"/>
        <v/>
      </c>
      <c r="B141" s="20"/>
      <c r="C141" s="20" t="str">
        <f t="shared" si="68"/>
        <v/>
      </c>
      <c r="D141" s="21" t="str">
        <f t="shared" si="49"/>
        <v/>
      </c>
      <c r="E141" s="21"/>
      <c r="F141" s="20"/>
      <c r="G141" s="20"/>
      <c r="H141" s="20"/>
      <c r="I141" s="20"/>
      <c r="J141" s="20"/>
      <c r="K141" s="20"/>
      <c r="L141" s="20"/>
      <c r="M141" s="22"/>
      <c r="N141" s="22"/>
      <c r="P141" s="47" t="str">
        <f t="shared" si="50"/>
        <v/>
      </c>
      <c r="Q141" s="47"/>
      <c r="R141" s="48" t="str">
        <f t="shared" si="51"/>
        <v/>
      </c>
      <c r="S141" s="48" t="str">
        <f t="shared" si="52"/>
        <v/>
      </c>
      <c r="T141" s="48" t="str">
        <f t="shared" si="53"/>
        <v/>
      </c>
      <c r="U141" s="48" t="str">
        <f t="shared" si="54"/>
        <v/>
      </c>
      <c r="V141" s="48" t="str">
        <f t="shared" si="55"/>
        <v/>
      </c>
      <c r="W141" s="48" t="str">
        <f t="shared" si="56"/>
        <v/>
      </c>
      <c r="X141" s="48" t="str">
        <f t="shared" si="57"/>
        <v/>
      </c>
      <c r="Y141" s="48" t="str">
        <f t="shared" si="58"/>
        <v/>
      </c>
      <c r="Z141" s="48"/>
      <c r="AA141" s="48" t="str">
        <f t="shared" si="65"/>
        <v/>
      </c>
      <c r="AB141" s="48" t="str">
        <f t="shared" si="59"/>
        <v/>
      </c>
      <c r="AC141" s="48" t="str">
        <f t="shared" si="60"/>
        <v/>
      </c>
      <c r="AD141" s="48" t="str">
        <f t="shared" si="61"/>
        <v/>
      </c>
      <c r="AE141" s="48" t="str">
        <f t="shared" si="62"/>
        <v/>
      </c>
      <c r="AF141" s="48" t="str">
        <f t="shared" si="63"/>
        <v/>
      </c>
      <c r="AG141" s="49" t="str">
        <f t="shared" si="66"/>
        <v/>
      </c>
      <c r="AH141" s="48" t="str">
        <f t="shared" si="64"/>
        <v/>
      </c>
    </row>
    <row r="142" spans="1:34" x14ac:dyDescent="0.2">
      <c r="A142" s="20" t="str">
        <f t="shared" si="67"/>
        <v/>
      </c>
      <c r="B142" s="20"/>
      <c r="C142" s="20" t="str">
        <f t="shared" si="68"/>
        <v/>
      </c>
      <c r="D142" s="21" t="str">
        <f t="shared" si="49"/>
        <v/>
      </c>
      <c r="E142" s="21"/>
      <c r="F142" s="20"/>
      <c r="G142" s="20"/>
      <c r="H142" s="20"/>
      <c r="I142" s="20"/>
      <c r="J142" s="20"/>
      <c r="K142" s="20"/>
      <c r="L142" s="20"/>
      <c r="M142" s="22"/>
      <c r="N142" s="22"/>
      <c r="P142" s="47" t="str">
        <f t="shared" si="50"/>
        <v/>
      </c>
      <c r="Q142" s="47"/>
      <c r="R142" s="48" t="str">
        <f t="shared" si="51"/>
        <v/>
      </c>
      <c r="S142" s="48" t="str">
        <f t="shared" si="52"/>
        <v/>
      </c>
      <c r="T142" s="48" t="str">
        <f t="shared" si="53"/>
        <v/>
      </c>
      <c r="U142" s="48" t="str">
        <f t="shared" si="54"/>
        <v/>
      </c>
      <c r="V142" s="48" t="str">
        <f t="shared" si="55"/>
        <v/>
      </c>
      <c r="W142" s="48" t="str">
        <f t="shared" si="56"/>
        <v/>
      </c>
      <c r="X142" s="48" t="str">
        <f t="shared" si="57"/>
        <v/>
      </c>
      <c r="Y142" s="48" t="str">
        <f t="shared" si="58"/>
        <v/>
      </c>
      <c r="Z142" s="48"/>
      <c r="AA142" s="48" t="str">
        <f t="shared" si="65"/>
        <v/>
      </c>
      <c r="AB142" s="48" t="str">
        <f t="shared" si="59"/>
        <v/>
      </c>
      <c r="AC142" s="48" t="str">
        <f t="shared" si="60"/>
        <v/>
      </c>
      <c r="AD142" s="48" t="str">
        <f t="shared" si="61"/>
        <v/>
      </c>
      <c r="AE142" s="48" t="str">
        <f t="shared" si="62"/>
        <v/>
      </c>
      <c r="AF142" s="48" t="str">
        <f t="shared" si="63"/>
        <v/>
      </c>
      <c r="AG142" s="49" t="str">
        <f t="shared" si="66"/>
        <v/>
      </c>
      <c r="AH142" s="48" t="str">
        <f t="shared" si="64"/>
        <v/>
      </c>
    </row>
    <row r="143" spans="1:34" x14ac:dyDescent="0.2">
      <c r="A143" s="20" t="str">
        <f t="shared" si="67"/>
        <v/>
      </c>
      <c r="B143" s="20"/>
      <c r="C143" s="20" t="str">
        <f t="shared" si="68"/>
        <v/>
      </c>
      <c r="D143" s="21" t="str">
        <f t="shared" ref="D143:D153" si="69">IF(E143&lt;&gt;"",IF(B142="",D142+C143,C143),"")</f>
        <v/>
      </c>
      <c r="E143" s="21"/>
      <c r="F143" s="20"/>
      <c r="G143" s="20"/>
      <c r="H143" s="20"/>
      <c r="I143" s="20"/>
      <c r="J143" s="20"/>
      <c r="K143" s="20"/>
      <c r="L143" s="20"/>
      <c r="M143" s="22"/>
      <c r="N143" s="22"/>
      <c r="P143" s="47" t="str">
        <f t="shared" si="50"/>
        <v/>
      </c>
      <c r="Q143" s="47"/>
      <c r="R143" s="48" t="str">
        <f t="shared" si="51"/>
        <v/>
      </c>
      <c r="S143" s="48" t="str">
        <f t="shared" si="52"/>
        <v/>
      </c>
      <c r="T143" s="48" t="str">
        <f t="shared" si="53"/>
        <v/>
      </c>
      <c r="U143" s="48" t="str">
        <f t="shared" si="54"/>
        <v/>
      </c>
      <c r="V143" s="48" t="str">
        <f t="shared" si="55"/>
        <v/>
      </c>
      <c r="W143" s="48" t="str">
        <f t="shared" si="56"/>
        <v/>
      </c>
      <c r="X143" s="48" t="str">
        <f t="shared" si="57"/>
        <v/>
      </c>
      <c r="Y143" s="48" t="str">
        <f t="shared" si="58"/>
        <v/>
      </c>
      <c r="Z143" s="48"/>
      <c r="AA143" s="48" t="str">
        <f t="shared" si="65"/>
        <v/>
      </c>
      <c r="AB143" s="48" t="str">
        <f t="shared" si="59"/>
        <v/>
      </c>
      <c r="AC143" s="48" t="str">
        <f t="shared" si="60"/>
        <v/>
      </c>
      <c r="AD143" s="48" t="str">
        <f t="shared" si="61"/>
        <v/>
      </c>
      <c r="AE143" s="48" t="str">
        <f t="shared" si="62"/>
        <v/>
      </c>
      <c r="AF143" s="48" t="str">
        <f t="shared" si="63"/>
        <v/>
      </c>
      <c r="AG143" s="49" t="str">
        <f t="shared" si="66"/>
        <v/>
      </c>
      <c r="AH143" s="48" t="str">
        <f t="shared" si="64"/>
        <v/>
      </c>
    </row>
    <row r="144" spans="1:34" x14ac:dyDescent="0.2">
      <c r="A144" s="20" t="str">
        <f t="shared" si="67"/>
        <v/>
      </c>
      <c r="B144" s="20"/>
      <c r="C144" s="20" t="str">
        <f t="shared" si="68"/>
        <v/>
      </c>
      <c r="D144" s="21" t="str">
        <f t="shared" si="69"/>
        <v/>
      </c>
      <c r="E144" s="21"/>
      <c r="F144" s="20"/>
      <c r="G144" s="20"/>
      <c r="H144" s="20"/>
      <c r="I144" s="20"/>
      <c r="J144" s="20"/>
      <c r="K144" s="20"/>
      <c r="L144" s="20"/>
      <c r="M144" s="22"/>
      <c r="N144" s="22"/>
      <c r="P144" s="47" t="str">
        <f t="shared" si="50"/>
        <v/>
      </c>
      <c r="Q144" s="47"/>
      <c r="R144" s="48" t="str">
        <f t="shared" si="51"/>
        <v/>
      </c>
      <c r="S144" s="48" t="str">
        <f t="shared" si="52"/>
        <v/>
      </c>
      <c r="T144" s="48" t="str">
        <f t="shared" si="53"/>
        <v/>
      </c>
      <c r="U144" s="48" t="str">
        <f t="shared" si="54"/>
        <v/>
      </c>
      <c r="V144" s="48" t="str">
        <f t="shared" si="55"/>
        <v/>
      </c>
      <c r="W144" s="48" t="str">
        <f t="shared" si="56"/>
        <v/>
      </c>
      <c r="X144" s="48" t="str">
        <f t="shared" si="57"/>
        <v/>
      </c>
      <c r="Y144" s="48" t="str">
        <f t="shared" si="58"/>
        <v/>
      </c>
      <c r="Z144" s="48"/>
      <c r="AA144" s="48" t="str">
        <f t="shared" si="65"/>
        <v/>
      </c>
      <c r="AB144" s="48" t="str">
        <f t="shared" si="59"/>
        <v/>
      </c>
      <c r="AC144" s="48" t="str">
        <f t="shared" si="60"/>
        <v/>
      </c>
      <c r="AD144" s="48" t="str">
        <f t="shared" si="61"/>
        <v/>
      </c>
      <c r="AE144" s="48" t="str">
        <f t="shared" si="62"/>
        <v/>
      </c>
      <c r="AF144" s="48" t="str">
        <f t="shared" si="63"/>
        <v/>
      </c>
      <c r="AG144" s="49" t="str">
        <f t="shared" si="66"/>
        <v/>
      </c>
      <c r="AH144" s="48" t="str">
        <f t="shared" si="64"/>
        <v/>
      </c>
    </row>
    <row r="145" spans="1:34" x14ac:dyDescent="0.2">
      <c r="A145" s="20" t="str">
        <f t="shared" si="67"/>
        <v/>
      </c>
      <c r="B145" s="20"/>
      <c r="C145" s="20" t="str">
        <f t="shared" si="68"/>
        <v/>
      </c>
      <c r="D145" s="21" t="str">
        <f t="shared" si="69"/>
        <v/>
      </c>
      <c r="E145" s="21"/>
      <c r="F145" s="20"/>
      <c r="G145" s="20"/>
      <c r="H145" s="20"/>
      <c r="I145" s="20"/>
      <c r="J145" s="20"/>
      <c r="K145" s="20"/>
      <c r="L145" s="20"/>
      <c r="M145" s="22"/>
      <c r="N145" s="22"/>
      <c r="P145" s="47" t="str">
        <f t="shared" si="50"/>
        <v/>
      </c>
      <c r="Q145" s="47"/>
      <c r="R145" s="48" t="str">
        <f t="shared" si="51"/>
        <v/>
      </c>
      <c r="S145" s="48" t="str">
        <f t="shared" si="52"/>
        <v/>
      </c>
      <c r="T145" s="48" t="str">
        <f t="shared" si="53"/>
        <v/>
      </c>
      <c r="U145" s="48" t="str">
        <f t="shared" si="54"/>
        <v/>
      </c>
      <c r="V145" s="48" t="str">
        <f t="shared" si="55"/>
        <v/>
      </c>
      <c r="W145" s="48" t="str">
        <f t="shared" si="56"/>
        <v/>
      </c>
      <c r="X145" s="48" t="str">
        <f t="shared" si="57"/>
        <v/>
      </c>
      <c r="Y145" s="48" t="str">
        <f t="shared" si="58"/>
        <v/>
      </c>
      <c r="Z145" s="48"/>
      <c r="AA145" s="48" t="str">
        <f t="shared" si="65"/>
        <v/>
      </c>
      <c r="AB145" s="48" t="str">
        <f t="shared" si="59"/>
        <v/>
      </c>
      <c r="AC145" s="48" t="str">
        <f t="shared" si="60"/>
        <v/>
      </c>
      <c r="AD145" s="48" t="str">
        <f t="shared" si="61"/>
        <v/>
      </c>
      <c r="AE145" s="48" t="str">
        <f t="shared" si="62"/>
        <v/>
      </c>
      <c r="AF145" s="48" t="str">
        <f t="shared" si="63"/>
        <v/>
      </c>
      <c r="AG145" s="49" t="str">
        <f t="shared" si="66"/>
        <v/>
      </c>
      <c r="AH145" s="48" t="str">
        <f t="shared" si="64"/>
        <v/>
      </c>
    </row>
    <row r="146" spans="1:34" x14ac:dyDescent="0.2">
      <c r="A146" s="20" t="str">
        <f t="shared" si="67"/>
        <v/>
      </c>
      <c r="B146" s="20"/>
      <c r="C146" s="20" t="str">
        <f t="shared" si="68"/>
        <v/>
      </c>
      <c r="D146" s="21" t="str">
        <f t="shared" si="69"/>
        <v/>
      </c>
      <c r="E146" s="21"/>
      <c r="F146" s="20"/>
      <c r="G146" s="20"/>
      <c r="H146" s="20"/>
      <c r="I146" s="20"/>
      <c r="J146" s="20"/>
      <c r="K146" s="20"/>
      <c r="L146" s="20"/>
      <c r="M146" s="22"/>
      <c r="N146" s="22"/>
      <c r="P146" s="47" t="str">
        <f t="shared" si="50"/>
        <v/>
      </c>
      <c r="Q146" s="47"/>
      <c r="R146" s="48" t="str">
        <f t="shared" si="51"/>
        <v/>
      </c>
      <c r="S146" s="48" t="str">
        <f t="shared" si="52"/>
        <v/>
      </c>
      <c r="T146" s="48" t="str">
        <f t="shared" si="53"/>
        <v/>
      </c>
      <c r="U146" s="48" t="str">
        <f t="shared" si="54"/>
        <v/>
      </c>
      <c r="V146" s="48" t="str">
        <f t="shared" si="55"/>
        <v/>
      </c>
      <c r="W146" s="48" t="str">
        <f t="shared" si="56"/>
        <v/>
      </c>
      <c r="X146" s="48" t="str">
        <f t="shared" si="57"/>
        <v/>
      </c>
      <c r="Y146" s="48" t="str">
        <f t="shared" si="58"/>
        <v/>
      </c>
      <c r="Z146" s="48"/>
      <c r="AA146" s="48" t="str">
        <f t="shared" si="65"/>
        <v/>
      </c>
      <c r="AB146" s="48" t="str">
        <f t="shared" si="59"/>
        <v/>
      </c>
      <c r="AC146" s="48" t="str">
        <f t="shared" si="60"/>
        <v/>
      </c>
      <c r="AD146" s="48" t="str">
        <f t="shared" si="61"/>
        <v/>
      </c>
      <c r="AE146" s="48" t="str">
        <f t="shared" si="62"/>
        <v/>
      </c>
      <c r="AF146" s="48" t="str">
        <f t="shared" si="63"/>
        <v/>
      </c>
      <c r="AG146" s="49" t="str">
        <f t="shared" si="66"/>
        <v/>
      </c>
      <c r="AH146" s="48" t="str">
        <f t="shared" si="64"/>
        <v/>
      </c>
    </row>
    <row r="147" spans="1:34" x14ac:dyDescent="0.2">
      <c r="A147" s="20" t="str">
        <f t="shared" si="67"/>
        <v/>
      </c>
      <c r="B147" s="20"/>
      <c r="C147" s="20" t="str">
        <f t="shared" si="68"/>
        <v/>
      </c>
      <c r="D147" s="21" t="str">
        <f t="shared" si="69"/>
        <v/>
      </c>
      <c r="E147" s="21"/>
      <c r="F147" s="20"/>
      <c r="G147" s="20"/>
      <c r="H147" s="20"/>
      <c r="I147" s="20"/>
      <c r="J147" s="20"/>
      <c r="K147" s="20"/>
      <c r="L147" s="20"/>
      <c r="M147" s="22"/>
      <c r="N147" s="22"/>
      <c r="P147" s="47" t="str">
        <f t="shared" si="50"/>
        <v/>
      </c>
      <c r="Q147" s="47"/>
      <c r="R147" s="48" t="str">
        <f t="shared" si="51"/>
        <v/>
      </c>
      <c r="S147" s="48" t="str">
        <f t="shared" si="52"/>
        <v/>
      </c>
      <c r="T147" s="48" t="str">
        <f t="shared" si="53"/>
        <v/>
      </c>
      <c r="U147" s="48" t="str">
        <f t="shared" si="54"/>
        <v/>
      </c>
      <c r="V147" s="48" t="str">
        <f t="shared" si="55"/>
        <v/>
      </c>
      <c r="W147" s="48" t="str">
        <f t="shared" si="56"/>
        <v/>
      </c>
      <c r="X147" s="48" t="str">
        <f t="shared" si="57"/>
        <v/>
      </c>
      <c r="Y147" s="48" t="str">
        <f t="shared" si="58"/>
        <v/>
      </c>
      <c r="Z147" s="48"/>
      <c r="AA147" s="48" t="str">
        <f t="shared" si="65"/>
        <v/>
      </c>
      <c r="AB147" s="48" t="str">
        <f t="shared" si="59"/>
        <v/>
      </c>
      <c r="AC147" s="48" t="str">
        <f t="shared" si="60"/>
        <v/>
      </c>
      <c r="AD147" s="48" t="str">
        <f t="shared" si="61"/>
        <v/>
      </c>
      <c r="AE147" s="48" t="str">
        <f t="shared" si="62"/>
        <v/>
      </c>
      <c r="AF147" s="48" t="str">
        <f t="shared" si="63"/>
        <v/>
      </c>
      <c r="AG147" s="49" t="str">
        <f t="shared" si="66"/>
        <v/>
      </c>
      <c r="AH147" s="48" t="str">
        <f t="shared" si="64"/>
        <v/>
      </c>
    </row>
    <row r="148" spans="1:34" x14ac:dyDescent="0.2">
      <c r="A148" s="20" t="str">
        <f t="shared" si="67"/>
        <v/>
      </c>
      <c r="B148" s="20"/>
      <c r="C148" s="20" t="str">
        <f t="shared" si="68"/>
        <v/>
      </c>
      <c r="D148" s="21" t="str">
        <f t="shared" si="69"/>
        <v/>
      </c>
      <c r="E148" s="21"/>
      <c r="F148" s="20"/>
      <c r="G148" s="20"/>
      <c r="H148" s="20"/>
      <c r="I148" s="20"/>
      <c r="J148" s="20"/>
      <c r="K148" s="20"/>
      <c r="L148" s="20"/>
      <c r="M148" s="22"/>
      <c r="N148" s="22"/>
      <c r="P148" s="47" t="str">
        <f t="shared" si="50"/>
        <v/>
      </c>
      <c r="Q148" s="47"/>
      <c r="R148" s="48" t="str">
        <f t="shared" si="51"/>
        <v/>
      </c>
      <c r="S148" s="48" t="str">
        <f t="shared" si="52"/>
        <v/>
      </c>
      <c r="T148" s="48" t="str">
        <f t="shared" si="53"/>
        <v/>
      </c>
      <c r="U148" s="48" t="str">
        <f t="shared" si="54"/>
        <v/>
      </c>
      <c r="V148" s="48" t="str">
        <f t="shared" si="55"/>
        <v/>
      </c>
      <c r="W148" s="48" t="str">
        <f t="shared" si="56"/>
        <v/>
      </c>
      <c r="X148" s="48" t="str">
        <f t="shared" si="57"/>
        <v/>
      </c>
      <c r="Y148" s="48" t="str">
        <f t="shared" si="58"/>
        <v/>
      </c>
      <c r="Z148" s="48"/>
      <c r="AA148" s="48" t="str">
        <f t="shared" si="65"/>
        <v/>
      </c>
      <c r="AB148" s="48" t="str">
        <f t="shared" si="59"/>
        <v/>
      </c>
      <c r="AC148" s="48" t="str">
        <f t="shared" si="60"/>
        <v/>
      </c>
      <c r="AD148" s="48" t="str">
        <f t="shared" si="61"/>
        <v/>
      </c>
      <c r="AE148" s="48" t="str">
        <f t="shared" si="62"/>
        <v/>
      </c>
      <c r="AF148" s="48" t="str">
        <f t="shared" si="63"/>
        <v/>
      </c>
      <c r="AG148" s="49" t="str">
        <f t="shared" si="66"/>
        <v/>
      </c>
      <c r="AH148" s="48" t="str">
        <f t="shared" si="64"/>
        <v/>
      </c>
    </row>
    <row r="149" spans="1:34" x14ac:dyDescent="0.2">
      <c r="A149" s="20" t="str">
        <f t="shared" si="67"/>
        <v/>
      </c>
      <c r="B149" s="20"/>
      <c r="C149" s="20" t="str">
        <f t="shared" si="68"/>
        <v/>
      </c>
      <c r="D149" s="21" t="str">
        <f t="shared" si="69"/>
        <v/>
      </c>
      <c r="E149" s="21"/>
      <c r="F149" s="20"/>
      <c r="G149" s="20"/>
      <c r="H149" s="20"/>
      <c r="I149" s="20"/>
      <c r="J149" s="20"/>
      <c r="K149" s="20"/>
      <c r="L149" s="20"/>
      <c r="M149" s="22"/>
      <c r="N149" s="22"/>
      <c r="P149" s="47" t="str">
        <f t="shared" si="50"/>
        <v/>
      </c>
      <c r="Q149" s="47"/>
      <c r="R149" s="48" t="str">
        <f t="shared" si="51"/>
        <v/>
      </c>
      <c r="S149" s="48" t="str">
        <f t="shared" si="52"/>
        <v/>
      </c>
      <c r="T149" s="48" t="str">
        <f t="shared" si="53"/>
        <v/>
      </c>
      <c r="U149" s="48" t="str">
        <f t="shared" si="54"/>
        <v/>
      </c>
      <c r="V149" s="48" t="str">
        <f t="shared" si="55"/>
        <v/>
      </c>
      <c r="W149" s="48" t="str">
        <f t="shared" si="56"/>
        <v/>
      </c>
      <c r="X149" s="48" t="str">
        <f t="shared" si="57"/>
        <v/>
      </c>
      <c r="Y149" s="48" t="str">
        <f t="shared" si="58"/>
        <v/>
      </c>
      <c r="Z149" s="48"/>
      <c r="AA149" s="48" t="str">
        <f t="shared" si="65"/>
        <v/>
      </c>
      <c r="AB149" s="48" t="str">
        <f t="shared" si="59"/>
        <v/>
      </c>
      <c r="AC149" s="48" t="str">
        <f t="shared" si="60"/>
        <v/>
      </c>
      <c r="AD149" s="48" t="str">
        <f t="shared" si="61"/>
        <v/>
      </c>
      <c r="AE149" s="48" t="str">
        <f t="shared" si="62"/>
        <v/>
      </c>
      <c r="AF149" s="48" t="str">
        <f t="shared" si="63"/>
        <v/>
      </c>
      <c r="AG149" s="49" t="str">
        <f t="shared" si="66"/>
        <v/>
      </c>
      <c r="AH149" s="48" t="str">
        <f t="shared" si="64"/>
        <v/>
      </c>
    </row>
    <row r="150" spans="1:34" x14ac:dyDescent="0.2">
      <c r="A150" s="20" t="str">
        <f t="shared" si="67"/>
        <v/>
      </c>
      <c r="B150" s="20"/>
      <c r="C150" s="20" t="str">
        <f t="shared" si="68"/>
        <v/>
      </c>
      <c r="D150" s="21" t="str">
        <f t="shared" si="69"/>
        <v/>
      </c>
      <c r="E150" s="21"/>
      <c r="F150" s="20"/>
      <c r="G150" s="20"/>
      <c r="H150" s="20"/>
      <c r="I150" s="20"/>
      <c r="J150" s="20"/>
      <c r="K150" s="20"/>
      <c r="L150" s="20"/>
      <c r="M150" s="22"/>
      <c r="N150" s="22"/>
      <c r="P150" s="47" t="str">
        <f t="shared" si="50"/>
        <v/>
      </c>
      <c r="Q150" s="47"/>
      <c r="R150" s="48" t="str">
        <f t="shared" si="51"/>
        <v/>
      </c>
      <c r="S150" s="48" t="str">
        <f t="shared" si="52"/>
        <v/>
      </c>
      <c r="T150" s="48" t="str">
        <f t="shared" si="53"/>
        <v/>
      </c>
      <c r="U150" s="48" t="str">
        <f t="shared" si="54"/>
        <v/>
      </c>
      <c r="V150" s="48" t="str">
        <f t="shared" si="55"/>
        <v/>
      </c>
      <c r="W150" s="48" t="str">
        <f t="shared" si="56"/>
        <v/>
      </c>
      <c r="X150" s="48" t="str">
        <f t="shared" si="57"/>
        <v/>
      </c>
      <c r="Y150" s="48" t="str">
        <f t="shared" si="58"/>
        <v/>
      </c>
      <c r="Z150" s="48"/>
      <c r="AA150" s="48" t="str">
        <f t="shared" si="65"/>
        <v/>
      </c>
      <c r="AB150" s="48" t="str">
        <f t="shared" si="59"/>
        <v/>
      </c>
      <c r="AC150" s="48" t="str">
        <f t="shared" si="60"/>
        <v/>
      </c>
      <c r="AD150" s="48" t="str">
        <f t="shared" si="61"/>
        <v/>
      </c>
      <c r="AE150" s="48" t="str">
        <f t="shared" si="62"/>
        <v/>
      </c>
      <c r="AF150" s="48" t="str">
        <f t="shared" si="63"/>
        <v/>
      </c>
      <c r="AG150" s="49" t="str">
        <f t="shared" si="66"/>
        <v/>
      </c>
      <c r="AH150" s="48" t="str">
        <f t="shared" si="64"/>
        <v/>
      </c>
    </row>
    <row r="151" spans="1:34" x14ac:dyDescent="0.2">
      <c r="A151" s="20" t="str">
        <f t="shared" si="67"/>
        <v/>
      </c>
      <c r="B151" s="20"/>
      <c r="C151" s="20" t="str">
        <f t="shared" si="68"/>
        <v/>
      </c>
      <c r="D151" s="21" t="str">
        <f t="shared" si="69"/>
        <v/>
      </c>
      <c r="E151" s="21"/>
      <c r="F151" s="20"/>
      <c r="G151" s="20"/>
      <c r="H151" s="20"/>
      <c r="I151" s="20"/>
      <c r="J151" s="20"/>
      <c r="K151" s="20"/>
      <c r="L151" s="20"/>
      <c r="M151" s="22"/>
      <c r="N151" s="22"/>
      <c r="P151" s="47" t="str">
        <f t="shared" si="50"/>
        <v/>
      </c>
      <c r="Q151" s="47"/>
      <c r="R151" s="48" t="str">
        <f t="shared" si="51"/>
        <v/>
      </c>
      <c r="S151" s="48" t="str">
        <f t="shared" si="52"/>
        <v/>
      </c>
      <c r="T151" s="48" t="str">
        <f t="shared" si="53"/>
        <v/>
      </c>
      <c r="U151" s="48" t="str">
        <f t="shared" si="54"/>
        <v/>
      </c>
      <c r="V151" s="48" t="str">
        <f t="shared" si="55"/>
        <v/>
      </c>
      <c r="W151" s="48" t="str">
        <f t="shared" si="56"/>
        <v/>
      </c>
      <c r="X151" s="48" t="str">
        <f t="shared" si="57"/>
        <v/>
      </c>
      <c r="Y151" s="48" t="str">
        <f t="shared" si="58"/>
        <v/>
      </c>
      <c r="Z151" s="48"/>
      <c r="AA151" s="48" t="str">
        <f t="shared" si="65"/>
        <v/>
      </c>
      <c r="AB151" s="48" t="str">
        <f t="shared" si="59"/>
        <v/>
      </c>
      <c r="AC151" s="48" t="str">
        <f t="shared" si="60"/>
        <v/>
      </c>
      <c r="AD151" s="48" t="str">
        <f t="shared" si="61"/>
        <v/>
      </c>
      <c r="AE151" s="48" t="str">
        <f t="shared" si="62"/>
        <v/>
      </c>
      <c r="AF151" s="48" t="str">
        <f t="shared" si="63"/>
        <v/>
      </c>
      <c r="AG151" s="49" t="str">
        <f t="shared" si="66"/>
        <v/>
      </c>
      <c r="AH151" s="48" t="str">
        <f t="shared" si="64"/>
        <v/>
      </c>
    </row>
    <row r="152" spans="1:34" x14ac:dyDescent="0.2">
      <c r="A152" s="20" t="str">
        <f t="shared" si="67"/>
        <v/>
      </c>
      <c r="B152" s="20"/>
      <c r="C152" s="20" t="str">
        <f t="shared" si="68"/>
        <v/>
      </c>
      <c r="D152" s="21" t="str">
        <f t="shared" si="69"/>
        <v/>
      </c>
      <c r="E152" s="21"/>
      <c r="F152" s="20"/>
      <c r="G152" s="20"/>
      <c r="H152" s="20"/>
      <c r="I152" s="20"/>
      <c r="J152" s="20"/>
      <c r="K152" s="20"/>
      <c r="L152" s="20"/>
      <c r="M152" s="22"/>
      <c r="N152" s="22"/>
      <c r="P152" s="47" t="str">
        <f t="shared" si="50"/>
        <v/>
      </c>
      <c r="Q152" s="47"/>
      <c r="R152" s="48" t="str">
        <f t="shared" si="51"/>
        <v/>
      </c>
      <c r="S152" s="48" t="str">
        <f t="shared" si="52"/>
        <v/>
      </c>
      <c r="T152" s="48" t="str">
        <f t="shared" si="53"/>
        <v/>
      </c>
      <c r="U152" s="48" t="str">
        <f t="shared" si="54"/>
        <v/>
      </c>
      <c r="V152" s="48" t="str">
        <f t="shared" si="55"/>
        <v/>
      </c>
      <c r="W152" s="48" t="str">
        <f t="shared" si="56"/>
        <v/>
      </c>
      <c r="X152" s="48" t="str">
        <f t="shared" si="57"/>
        <v/>
      </c>
      <c r="Y152" s="48" t="str">
        <f t="shared" si="58"/>
        <v/>
      </c>
      <c r="Z152" s="48"/>
      <c r="AA152" s="48" t="str">
        <f t="shared" si="65"/>
        <v/>
      </c>
      <c r="AB152" s="48" t="str">
        <f t="shared" si="59"/>
        <v/>
      </c>
      <c r="AC152" s="48" t="str">
        <f t="shared" si="60"/>
        <v/>
      </c>
      <c r="AD152" s="48" t="str">
        <f t="shared" si="61"/>
        <v/>
      </c>
      <c r="AE152" s="48" t="str">
        <f t="shared" si="62"/>
        <v/>
      </c>
      <c r="AF152" s="48" t="str">
        <f t="shared" si="63"/>
        <v/>
      </c>
      <c r="AG152" s="49" t="str">
        <f t="shared" si="66"/>
        <v/>
      </c>
      <c r="AH152" s="48" t="str">
        <f t="shared" si="64"/>
        <v/>
      </c>
    </row>
    <row r="153" spans="1:34" x14ac:dyDescent="0.2">
      <c r="A153" s="20" t="str">
        <f t="shared" si="67"/>
        <v/>
      </c>
      <c r="B153" s="20"/>
      <c r="C153" s="20" t="str">
        <f t="shared" si="68"/>
        <v/>
      </c>
      <c r="D153" s="21" t="str">
        <f t="shared" si="69"/>
        <v/>
      </c>
      <c r="E153" s="21"/>
      <c r="F153" s="20"/>
      <c r="G153" s="20"/>
      <c r="H153" s="20"/>
      <c r="I153" s="20"/>
      <c r="J153" s="20"/>
      <c r="K153" s="20"/>
      <c r="L153" s="20"/>
      <c r="M153" s="22"/>
      <c r="N153" s="22"/>
      <c r="P153" s="47" t="str">
        <f t="shared" si="50"/>
        <v/>
      </c>
      <c r="Q153" s="47"/>
      <c r="R153" s="48" t="str">
        <f t="shared" si="51"/>
        <v/>
      </c>
      <c r="S153" s="48" t="str">
        <f t="shared" si="52"/>
        <v/>
      </c>
      <c r="T153" s="48" t="str">
        <f t="shared" si="53"/>
        <v/>
      </c>
      <c r="U153" s="48" t="str">
        <f t="shared" si="54"/>
        <v/>
      </c>
      <c r="V153" s="48" t="str">
        <f t="shared" si="55"/>
        <v/>
      </c>
      <c r="W153" s="48" t="str">
        <f t="shared" si="56"/>
        <v/>
      </c>
      <c r="X153" s="48" t="str">
        <f t="shared" si="57"/>
        <v/>
      </c>
      <c r="Y153" s="48" t="str">
        <f t="shared" si="58"/>
        <v/>
      </c>
      <c r="Z153" s="48"/>
      <c r="AA153" s="48" t="str">
        <f t="shared" si="65"/>
        <v/>
      </c>
      <c r="AB153" s="48" t="str">
        <f t="shared" si="59"/>
        <v/>
      </c>
      <c r="AC153" s="48" t="str">
        <f t="shared" si="60"/>
        <v/>
      </c>
      <c r="AD153" s="48" t="str">
        <f t="shared" si="61"/>
        <v/>
      </c>
      <c r="AE153" s="48" t="str">
        <f t="shared" si="62"/>
        <v/>
      </c>
      <c r="AF153" s="48" t="str">
        <f t="shared" si="63"/>
        <v/>
      </c>
      <c r="AG153" s="49" t="str">
        <f t="shared" si="66"/>
        <v/>
      </c>
      <c r="AH153" s="48" t="str">
        <f t="shared" si="64"/>
        <v/>
      </c>
    </row>
    <row r="154" spans="1:34" x14ac:dyDescent="0.2">
      <c r="A154" s="20" t="str">
        <f t="shared" si="67"/>
        <v/>
      </c>
      <c r="B154" s="20"/>
      <c r="C154" s="20" t="str">
        <f t="shared" ref="C154:C202" si="70">IF(E154&lt;&gt;"",E154-E153,"")</f>
        <v/>
      </c>
      <c r="D154" s="21" t="str">
        <f t="shared" ref="D154:D202" si="71">IF(E154&lt;&gt;"",IF(B153="",D153+C154,C154),"")</f>
        <v/>
      </c>
      <c r="E154" s="21"/>
      <c r="F154" s="21"/>
      <c r="G154" s="21"/>
      <c r="H154" s="21"/>
      <c r="I154" s="21"/>
      <c r="J154" s="21"/>
      <c r="K154" s="21"/>
      <c r="L154" s="21"/>
      <c r="M154" s="22"/>
      <c r="N154" s="22"/>
      <c r="P154" s="47" t="str">
        <f t="shared" si="50"/>
        <v/>
      </c>
      <c r="Q154" s="47"/>
      <c r="R154" s="48" t="str">
        <f t="shared" si="51"/>
        <v/>
      </c>
      <c r="S154" s="48" t="str">
        <f t="shared" si="52"/>
        <v/>
      </c>
      <c r="T154" s="48" t="str">
        <f t="shared" si="53"/>
        <v/>
      </c>
      <c r="U154" s="48" t="str">
        <f t="shared" si="54"/>
        <v/>
      </c>
      <c r="V154" s="48" t="str">
        <f t="shared" si="55"/>
        <v/>
      </c>
      <c r="W154" s="48" t="str">
        <f t="shared" si="56"/>
        <v/>
      </c>
      <c r="X154" s="48" t="str">
        <f t="shared" si="57"/>
        <v/>
      </c>
      <c r="Y154" s="48" t="str">
        <f t="shared" si="58"/>
        <v/>
      </c>
      <c r="Z154" s="48"/>
      <c r="AA154" s="48" t="str">
        <f t="shared" si="65"/>
        <v/>
      </c>
      <c r="AB154" s="48" t="str">
        <f t="shared" si="59"/>
        <v/>
      </c>
      <c r="AC154" s="48" t="str">
        <f t="shared" si="60"/>
        <v/>
      </c>
      <c r="AD154" s="48" t="str">
        <f t="shared" si="61"/>
        <v/>
      </c>
      <c r="AE154" s="48" t="str">
        <f t="shared" si="62"/>
        <v/>
      </c>
      <c r="AF154" s="48" t="str">
        <f t="shared" si="63"/>
        <v/>
      </c>
      <c r="AG154" s="49" t="str">
        <f t="shared" si="66"/>
        <v/>
      </c>
      <c r="AH154" s="48" t="str">
        <f t="shared" si="64"/>
        <v/>
      </c>
    </row>
    <row r="155" spans="1:34" x14ac:dyDescent="0.2">
      <c r="A155" s="20" t="str">
        <f t="shared" si="67"/>
        <v/>
      </c>
      <c r="B155" s="20"/>
      <c r="C155" s="20" t="str">
        <f t="shared" si="70"/>
        <v/>
      </c>
      <c r="D155" s="21" t="str">
        <f t="shared" si="71"/>
        <v/>
      </c>
      <c r="E155" s="21"/>
      <c r="F155" s="21"/>
      <c r="G155" s="21"/>
      <c r="H155" s="21"/>
      <c r="I155" s="21"/>
      <c r="J155" s="21"/>
      <c r="K155" s="21"/>
      <c r="L155" s="21"/>
      <c r="M155" s="22"/>
      <c r="N155" s="22"/>
      <c r="P155" s="47" t="str">
        <f t="shared" si="50"/>
        <v/>
      </c>
      <c r="Q155" s="47"/>
      <c r="R155" s="48" t="str">
        <f t="shared" si="51"/>
        <v/>
      </c>
      <c r="S155" s="48" t="str">
        <f t="shared" si="52"/>
        <v/>
      </c>
      <c r="T155" s="48" t="str">
        <f t="shared" si="53"/>
        <v/>
      </c>
      <c r="U155" s="48" t="str">
        <f t="shared" si="54"/>
        <v/>
      </c>
      <c r="V155" s="48" t="str">
        <f t="shared" si="55"/>
        <v/>
      </c>
      <c r="W155" s="48" t="str">
        <f t="shared" si="56"/>
        <v/>
      </c>
      <c r="X155" s="48" t="str">
        <f t="shared" si="57"/>
        <v/>
      </c>
      <c r="Y155" s="48" t="str">
        <f t="shared" si="58"/>
        <v/>
      </c>
      <c r="Z155" s="48"/>
      <c r="AA155" s="48" t="str">
        <f t="shared" si="65"/>
        <v/>
      </c>
      <c r="AB155" s="48" t="str">
        <f t="shared" si="59"/>
        <v/>
      </c>
      <c r="AC155" s="48" t="str">
        <f t="shared" si="60"/>
        <v/>
      </c>
      <c r="AD155" s="48" t="str">
        <f t="shared" si="61"/>
        <v/>
      </c>
      <c r="AE155" s="48" t="str">
        <f t="shared" si="62"/>
        <v/>
      </c>
      <c r="AF155" s="48" t="str">
        <f t="shared" si="63"/>
        <v/>
      </c>
      <c r="AG155" s="49" t="str">
        <f t="shared" si="66"/>
        <v/>
      </c>
      <c r="AH155" s="48" t="str">
        <f t="shared" si="64"/>
        <v/>
      </c>
    </row>
    <row r="156" spans="1:34" x14ac:dyDescent="0.2">
      <c r="A156" s="20" t="str">
        <f t="shared" si="67"/>
        <v/>
      </c>
      <c r="B156" s="20"/>
      <c r="C156" s="20" t="str">
        <f t="shared" si="70"/>
        <v/>
      </c>
      <c r="D156" s="21" t="str">
        <f t="shared" si="71"/>
        <v/>
      </c>
      <c r="E156" s="21"/>
      <c r="F156" s="21"/>
      <c r="G156" s="21"/>
      <c r="H156" s="21"/>
      <c r="I156" s="21"/>
      <c r="J156" s="21"/>
      <c r="K156" s="21"/>
      <c r="L156" s="21"/>
      <c r="M156" s="22"/>
      <c r="N156" s="22"/>
      <c r="P156" s="47" t="str">
        <f t="shared" si="50"/>
        <v/>
      </c>
      <c r="Q156" s="47"/>
      <c r="R156" s="48" t="str">
        <f t="shared" si="51"/>
        <v/>
      </c>
      <c r="S156" s="48" t="str">
        <f t="shared" si="52"/>
        <v/>
      </c>
      <c r="T156" s="48" t="str">
        <f t="shared" si="53"/>
        <v/>
      </c>
      <c r="U156" s="48" t="str">
        <f t="shared" si="54"/>
        <v/>
      </c>
      <c r="V156" s="48" t="str">
        <f t="shared" si="55"/>
        <v/>
      </c>
      <c r="W156" s="48" t="str">
        <f t="shared" si="56"/>
        <v/>
      </c>
      <c r="X156" s="48" t="str">
        <f t="shared" si="57"/>
        <v/>
      </c>
      <c r="Y156" s="48" t="str">
        <f t="shared" si="58"/>
        <v/>
      </c>
      <c r="Z156" s="48"/>
      <c r="AA156" s="48" t="str">
        <f t="shared" si="65"/>
        <v/>
      </c>
      <c r="AB156" s="48" t="str">
        <f t="shared" si="59"/>
        <v/>
      </c>
      <c r="AC156" s="48" t="str">
        <f t="shared" si="60"/>
        <v/>
      </c>
      <c r="AD156" s="48" t="str">
        <f t="shared" si="61"/>
        <v/>
      </c>
      <c r="AE156" s="48" t="str">
        <f t="shared" si="62"/>
        <v/>
      </c>
      <c r="AF156" s="48" t="str">
        <f t="shared" si="63"/>
        <v/>
      </c>
      <c r="AG156" s="49" t="str">
        <f t="shared" si="66"/>
        <v/>
      </c>
      <c r="AH156" s="48" t="str">
        <f t="shared" si="64"/>
        <v/>
      </c>
    </row>
    <row r="157" spans="1:34" x14ac:dyDescent="0.2">
      <c r="A157" s="20" t="str">
        <f t="shared" si="67"/>
        <v/>
      </c>
      <c r="B157" s="20"/>
      <c r="C157" s="20" t="str">
        <f t="shared" si="70"/>
        <v/>
      </c>
      <c r="D157" s="21" t="str">
        <f t="shared" si="71"/>
        <v/>
      </c>
      <c r="E157" s="21"/>
      <c r="F157" s="21"/>
      <c r="G157" s="21"/>
      <c r="H157" s="21"/>
      <c r="I157" s="21"/>
      <c r="J157" s="21"/>
      <c r="K157" s="21"/>
      <c r="L157" s="21"/>
      <c r="M157" s="22"/>
      <c r="N157" s="22"/>
      <c r="P157" s="47" t="str">
        <f t="shared" si="50"/>
        <v/>
      </c>
      <c r="Q157" s="47"/>
      <c r="R157" s="48" t="str">
        <f t="shared" si="51"/>
        <v/>
      </c>
      <c r="S157" s="48" t="str">
        <f t="shared" si="52"/>
        <v/>
      </c>
      <c r="T157" s="48" t="str">
        <f t="shared" si="53"/>
        <v/>
      </c>
      <c r="U157" s="48" t="str">
        <f t="shared" si="54"/>
        <v/>
      </c>
      <c r="V157" s="48" t="str">
        <f t="shared" si="55"/>
        <v/>
      </c>
      <c r="W157" s="48" t="str">
        <f t="shared" si="56"/>
        <v/>
      </c>
      <c r="X157" s="48" t="str">
        <f t="shared" si="57"/>
        <v/>
      </c>
      <c r="Y157" s="48" t="str">
        <f t="shared" si="58"/>
        <v/>
      </c>
      <c r="Z157" s="48"/>
      <c r="AA157" s="48" t="str">
        <f t="shared" si="65"/>
        <v/>
      </c>
      <c r="AB157" s="48" t="str">
        <f t="shared" si="59"/>
        <v/>
      </c>
      <c r="AC157" s="48" t="str">
        <f t="shared" si="60"/>
        <v/>
      </c>
      <c r="AD157" s="48" t="str">
        <f t="shared" si="61"/>
        <v/>
      </c>
      <c r="AE157" s="48" t="str">
        <f t="shared" si="62"/>
        <v/>
      </c>
      <c r="AF157" s="48" t="str">
        <f t="shared" si="63"/>
        <v/>
      </c>
      <c r="AG157" s="49" t="str">
        <f t="shared" si="66"/>
        <v/>
      </c>
      <c r="AH157" s="48" t="str">
        <f t="shared" si="64"/>
        <v/>
      </c>
    </row>
    <row r="158" spans="1:34" x14ac:dyDescent="0.2">
      <c r="A158" s="20" t="str">
        <f t="shared" si="67"/>
        <v/>
      </c>
      <c r="B158" s="20"/>
      <c r="C158" s="20" t="str">
        <f t="shared" si="70"/>
        <v/>
      </c>
      <c r="D158" s="21" t="str">
        <f t="shared" si="71"/>
        <v/>
      </c>
      <c r="E158" s="21"/>
      <c r="F158" s="21"/>
      <c r="G158" s="21"/>
      <c r="H158" s="21"/>
      <c r="I158" s="21"/>
      <c r="J158" s="21"/>
      <c r="K158" s="21"/>
      <c r="L158" s="21"/>
      <c r="M158" s="22"/>
      <c r="N158" s="22"/>
      <c r="P158" s="47" t="str">
        <f t="shared" si="50"/>
        <v/>
      </c>
      <c r="Q158" s="47"/>
      <c r="R158" s="48" t="str">
        <f t="shared" si="51"/>
        <v/>
      </c>
      <c r="S158" s="48" t="str">
        <f t="shared" si="52"/>
        <v/>
      </c>
      <c r="T158" s="48" t="str">
        <f t="shared" si="53"/>
        <v/>
      </c>
      <c r="U158" s="48" t="str">
        <f t="shared" si="54"/>
        <v/>
      </c>
      <c r="V158" s="48" t="str">
        <f t="shared" si="55"/>
        <v/>
      </c>
      <c r="W158" s="48" t="str">
        <f t="shared" si="56"/>
        <v/>
      </c>
      <c r="X158" s="48" t="str">
        <f t="shared" si="57"/>
        <v/>
      </c>
      <c r="Y158" s="48" t="str">
        <f t="shared" si="58"/>
        <v/>
      </c>
      <c r="Z158" s="48"/>
      <c r="AA158" s="48" t="str">
        <f t="shared" si="65"/>
        <v/>
      </c>
      <c r="AB158" s="48" t="str">
        <f t="shared" si="59"/>
        <v/>
      </c>
      <c r="AC158" s="48" t="str">
        <f t="shared" si="60"/>
        <v/>
      </c>
      <c r="AD158" s="48" t="str">
        <f t="shared" si="61"/>
        <v/>
      </c>
      <c r="AE158" s="48" t="str">
        <f t="shared" si="62"/>
        <v/>
      </c>
      <c r="AF158" s="48" t="str">
        <f t="shared" si="63"/>
        <v/>
      </c>
      <c r="AG158" s="49" t="str">
        <f t="shared" si="66"/>
        <v/>
      </c>
      <c r="AH158" s="48" t="str">
        <f t="shared" si="64"/>
        <v/>
      </c>
    </row>
    <row r="159" spans="1:34" x14ac:dyDescent="0.2">
      <c r="A159" s="20" t="str">
        <f t="shared" si="67"/>
        <v/>
      </c>
      <c r="B159" s="20"/>
      <c r="C159" s="20" t="str">
        <f t="shared" si="70"/>
        <v/>
      </c>
      <c r="D159" s="21" t="str">
        <f t="shared" si="71"/>
        <v/>
      </c>
      <c r="E159" s="21"/>
      <c r="F159" s="21"/>
      <c r="G159" s="21"/>
      <c r="H159" s="21"/>
      <c r="I159" s="21"/>
      <c r="J159" s="21"/>
      <c r="K159" s="21"/>
      <c r="L159" s="21"/>
      <c r="M159" s="22"/>
      <c r="N159" s="22"/>
      <c r="P159" s="47" t="str">
        <f t="shared" si="50"/>
        <v/>
      </c>
      <c r="Q159" s="47"/>
      <c r="R159" s="48" t="str">
        <f t="shared" si="51"/>
        <v/>
      </c>
      <c r="S159" s="48" t="str">
        <f t="shared" si="52"/>
        <v/>
      </c>
      <c r="T159" s="48" t="str">
        <f t="shared" si="53"/>
        <v/>
      </c>
      <c r="U159" s="48" t="str">
        <f t="shared" si="54"/>
        <v/>
      </c>
      <c r="V159" s="48" t="str">
        <f t="shared" si="55"/>
        <v/>
      </c>
      <c r="W159" s="48" t="str">
        <f t="shared" si="56"/>
        <v/>
      </c>
      <c r="X159" s="48" t="str">
        <f t="shared" si="57"/>
        <v/>
      </c>
      <c r="Y159" s="48" t="str">
        <f t="shared" si="58"/>
        <v/>
      </c>
      <c r="Z159" s="48"/>
      <c r="AA159" s="48" t="str">
        <f t="shared" si="65"/>
        <v/>
      </c>
      <c r="AB159" s="48" t="str">
        <f t="shared" si="59"/>
        <v/>
      </c>
      <c r="AC159" s="48" t="str">
        <f t="shared" si="60"/>
        <v/>
      </c>
      <c r="AD159" s="48" t="str">
        <f t="shared" si="61"/>
        <v/>
      </c>
      <c r="AE159" s="48" t="str">
        <f t="shared" si="62"/>
        <v/>
      </c>
      <c r="AF159" s="48" t="str">
        <f t="shared" si="63"/>
        <v/>
      </c>
      <c r="AG159" s="49" t="str">
        <f t="shared" si="66"/>
        <v/>
      </c>
      <c r="AH159" s="48" t="str">
        <f t="shared" si="64"/>
        <v/>
      </c>
    </row>
    <row r="160" spans="1:34" x14ac:dyDescent="0.2">
      <c r="A160" s="20" t="str">
        <f t="shared" si="67"/>
        <v/>
      </c>
      <c r="B160" s="20"/>
      <c r="C160" s="20" t="str">
        <f t="shared" si="70"/>
        <v/>
      </c>
      <c r="D160" s="21" t="str">
        <f t="shared" si="71"/>
        <v/>
      </c>
      <c r="E160" s="21"/>
      <c r="F160" s="21"/>
      <c r="G160" s="21"/>
      <c r="H160" s="21"/>
      <c r="I160" s="21"/>
      <c r="J160" s="21"/>
      <c r="K160" s="21"/>
      <c r="L160" s="21"/>
      <c r="M160" s="22"/>
      <c r="N160" s="22"/>
      <c r="P160" s="47" t="str">
        <f t="shared" si="50"/>
        <v/>
      </c>
      <c r="Q160" s="47"/>
      <c r="R160" s="48" t="str">
        <f t="shared" si="51"/>
        <v/>
      </c>
      <c r="S160" s="48" t="str">
        <f t="shared" si="52"/>
        <v/>
      </c>
      <c r="T160" s="48" t="str">
        <f t="shared" si="53"/>
        <v/>
      </c>
      <c r="U160" s="48" t="str">
        <f t="shared" si="54"/>
        <v/>
      </c>
      <c r="V160" s="48" t="str">
        <f t="shared" si="55"/>
        <v/>
      </c>
      <c r="W160" s="48" t="str">
        <f t="shared" si="56"/>
        <v/>
      </c>
      <c r="X160" s="48" t="str">
        <f t="shared" si="57"/>
        <v/>
      </c>
      <c r="Y160" s="48" t="str">
        <f t="shared" si="58"/>
        <v/>
      </c>
      <c r="Z160" s="48"/>
      <c r="AA160" s="48" t="str">
        <f t="shared" si="65"/>
        <v/>
      </c>
      <c r="AB160" s="48" t="str">
        <f t="shared" si="59"/>
        <v/>
      </c>
      <c r="AC160" s="48" t="str">
        <f t="shared" si="60"/>
        <v/>
      </c>
      <c r="AD160" s="48" t="str">
        <f t="shared" si="61"/>
        <v/>
      </c>
      <c r="AE160" s="48" t="str">
        <f t="shared" si="62"/>
        <v/>
      </c>
      <c r="AF160" s="48" t="str">
        <f t="shared" si="63"/>
        <v/>
      </c>
      <c r="AG160" s="49" t="str">
        <f t="shared" si="66"/>
        <v/>
      </c>
      <c r="AH160" s="48" t="str">
        <f t="shared" si="64"/>
        <v/>
      </c>
    </row>
    <row r="161" spans="1:34" x14ac:dyDescent="0.2">
      <c r="A161" s="20" t="str">
        <f t="shared" si="67"/>
        <v/>
      </c>
      <c r="B161" s="20"/>
      <c r="C161" s="20" t="str">
        <f t="shared" si="70"/>
        <v/>
      </c>
      <c r="D161" s="21" t="str">
        <f t="shared" si="71"/>
        <v/>
      </c>
      <c r="E161" s="21"/>
      <c r="F161" s="21"/>
      <c r="G161" s="21"/>
      <c r="H161" s="21"/>
      <c r="I161" s="21"/>
      <c r="J161" s="21"/>
      <c r="K161" s="21"/>
      <c r="L161" s="21"/>
      <c r="M161" s="22"/>
      <c r="N161" s="22"/>
      <c r="P161" s="47" t="str">
        <f t="shared" si="50"/>
        <v/>
      </c>
      <c r="Q161" s="47"/>
      <c r="R161" s="48" t="str">
        <f t="shared" si="51"/>
        <v/>
      </c>
      <c r="S161" s="48" t="str">
        <f t="shared" si="52"/>
        <v/>
      </c>
      <c r="T161" s="48" t="str">
        <f t="shared" si="53"/>
        <v/>
      </c>
      <c r="U161" s="48" t="str">
        <f t="shared" si="54"/>
        <v/>
      </c>
      <c r="V161" s="48" t="str">
        <f t="shared" si="55"/>
        <v/>
      </c>
      <c r="W161" s="48" t="str">
        <f t="shared" si="56"/>
        <v/>
      </c>
      <c r="X161" s="48" t="str">
        <f t="shared" si="57"/>
        <v/>
      </c>
      <c r="Y161" s="48" t="str">
        <f t="shared" si="58"/>
        <v/>
      </c>
      <c r="Z161" s="48"/>
      <c r="AA161" s="48" t="str">
        <f t="shared" si="65"/>
        <v/>
      </c>
      <c r="AB161" s="48" t="str">
        <f t="shared" si="59"/>
        <v/>
      </c>
      <c r="AC161" s="48" t="str">
        <f t="shared" si="60"/>
        <v/>
      </c>
      <c r="AD161" s="48" t="str">
        <f t="shared" si="61"/>
        <v/>
      </c>
      <c r="AE161" s="48" t="str">
        <f t="shared" si="62"/>
        <v/>
      </c>
      <c r="AF161" s="48" t="str">
        <f t="shared" si="63"/>
        <v/>
      </c>
      <c r="AG161" s="49" t="str">
        <f t="shared" si="66"/>
        <v/>
      </c>
      <c r="AH161" s="48" t="str">
        <f t="shared" si="64"/>
        <v/>
      </c>
    </row>
    <row r="162" spans="1:34" x14ac:dyDescent="0.2">
      <c r="A162" s="20" t="str">
        <f t="shared" si="67"/>
        <v/>
      </c>
      <c r="B162" s="20"/>
      <c r="C162" s="20" t="str">
        <f t="shared" si="70"/>
        <v/>
      </c>
      <c r="D162" s="21" t="str">
        <f t="shared" si="71"/>
        <v/>
      </c>
      <c r="E162" s="21"/>
      <c r="F162" s="21"/>
      <c r="G162" s="21"/>
      <c r="H162" s="21"/>
      <c r="I162" s="21"/>
      <c r="J162" s="21"/>
      <c r="K162" s="21"/>
      <c r="L162" s="21"/>
      <c r="M162" s="22"/>
      <c r="N162" s="22"/>
      <c r="P162" s="47" t="str">
        <f t="shared" si="50"/>
        <v/>
      </c>
      <c r="Q162" s="47"/>
      <c r="R162" s="48" t="str">
        <f t="shared" si="51"/>
        <v/>
      </c>
      <c r="S162" s="48" t="str">
        <f t="shared" si="52"/>
        <v/>
      </c>
      <c r="T162" s="48" t="str">
        <f t="shared" si="53"/>
        <v/>
      </c>
      <c r="U162" s="48" t="str">
        <f t="shared" si="54"/>
        <v/>
      </c>
      <c r="V162" s="48" t="str">
        <f t="shared" si="55"/>
        <v/>
      </c>
      <c r="W162" s="48" t="str">
        <f t="shared" si="56"/>
        <v/>
      </c>
      <c r="X162" s="48" t="str">
        <f t="shared" si="57"/>
        <v/>
      </c>
      <c r="Y162" s="48" t="str">
        <f t="shared" si="58"/>
        <v/>
      </c>
      <c r="Z162" s="48"/>
      <c r="AA162" s="48" t="str">
        <f t="shared" si="65"/>
        <v/>
      </c>
      <c r="AB162" s="48" t="str">
        <f t="shared" si="59"/>
        <v/>
      </c>
      <c r="AC162" s="48" t="str">
        <f t="shared" si="60"/>
        <v/>
      </c>
      <c r="AD162" s="48" t="str">
        <f t="shared" si="61"/>
        <v/>
      </c>
      <c r="AE162" s="48" t="str">
        <f t="shared" si="62"/>
        <v/>
      </c>
      <c r="AF162" s="48" t="str">
        <f t="shared" si="63"/>
        <v/>
      </c>
      <c r="AG162" s="49" t="str">
        <f t="shared" si="66"/>
        <v/>
      </c>
      <c r="AH162" s="48" t="str">
        <f t="shared" si="64"/>
        <v/>
      </c>
    </row>
    <row r="163" spans="1:34" x14ac:dyDescent="0.2">
      <c r="A163" s="20" t="str">
        <f t="shared" si="67"/>
        <v/>
      </c>
      <c r="B163" s="20"/>
      <c r="C163" s="20" t="str">
        <f t="shared" si="70"/>
        <v/>
      </c>
      <c r="D163" s="21" t="str">
        <f t="shared" si="71"/>
        <v/>
      </c>
      <c r="E163" s="21"/>
      <c r="F163" s="21"/>
      <c r="G163" s="21"/>
      <c r="H163" s="21"/>
      <c r="I163" s="21"/>
      <c r="J163" s="21"/>
      <c r="K163" s="21"/>
      <c r="L163" s="21"/>
      <c r="M163" s="22"/>
      <c r="N163" s="22"/>
      <c r="P163" s="47" t="str">
        <f t="shared" si="50"/>
        <v/>
      </c>
      <c r="Q163" s="47"/>
      <c r="R163" s="48" t="str">
        <f t="shared" si="51"/>
        <v/>
      </c>
      <c r="S163" s="48" t="str">
        <f t="shared" si="52"/>
        <v/>
      </c>
      <c r="T163" s="48" t="str">
        <f t="shared" si="53"/>
        <v/>
      </c>
      <c r="U163" s="48" t="str">
        <f t="shared" si="54"/>
        <v/>
      </c>
      <c r="V163" s="48" t="str">
        <f t="shared" si="55"/>
        <v/>
      </c>
      <c r="W163" s="48" t="str">
        <f t="shared" si="56"/>
        <v/>
      </c>
      <c r="X163" s="48" t="str">
        <f t="shared" si="57"/>
        <v/>
      </c>
      <c r="Y163" s="48" t="str">
        <f t="shared" si="58"/>
        <v/>
      </c>
      <c r="Z163" s="48"/>
      <c r="AA163" s="48" t="str">
        <f t="shared" si="65"/>
        <v/>
      </c>
      <c r="AB163" s="48" t="str">
        <f t="shared" si="59"/>
        <v/>
      </c>
      <c r="AC163" s="48" t="str">
        <f t="shared" si="60"/>
        <v/>
      </c>
      <c r="AD163" s="48" t="str">
        <f t="shared" si="61"/>
        <v/>
      </c>
      <c r="AE163" s="48" t="str">
        <f t="shared" si="62"/>
        <v/>
      </c>
      <c r="AF163" s="48" t="str">
        <f t="shared" si="63"/>
        <v/>
      </c>
      <c r="AG163" s="49" t="str">
        <f t="shared" si="66"/>
        <v/>
      </c>
      <c r="AH163" s="48" t="str">
        <f t="shared" si="64"/>
        <v/>
      </c>
    </row>
    <row r="164" spans="1:34" x14ac:dyDescent="0.2">
      <c r="A164" s="20" t="str">
        <f t="shared" si="67"/>
        <v/>
      </c>
      <c r="B164" s="20"/>
      <c r="C164" s="20" t="str">
        <f t="shared" si="70"/>
        <v/>
      </c>
      <c r="D164" s="21" t="str">
        <f t="shared" si="71"/>
        <v/>
      </c>
      <c r="E164" s="21"/>
      <c r="F164" s="21"/>
      <c r="G164" s="21"/>
      <c r="H164" s="21"/>
      <c r="I164" s="21"/>
      <c r="J164" s="21"/>
      <c r="K164" s="21"/>
      <c r="L164" s="21"/>
      <c r="M164" s="22"/>
      <c r="N164" s="22"/>
      <c r="P164" s="47" t="str">
        <f t="shared" si="50"/>
        <v/>
      </c>
      <c r="Q164" s="47"/>
      <c r="R164" s="48" t="str">
        <f t="shared" si="51"/>
        <v/>
      </c>
      <c r="S164" s="48" t="str">
        <f t="shared" si="52"/>
        <v/>
      </c>
      <c r="T164" s="48" t="str">
        <f t="shared" si="53"/>
        <v/>
      </c>
      <c r="U164" s="48" t="str">
        <f t="shared" si="54"/>
        <v/>
      </c>
      <c r="V164" s="48" t="str">
        <f t="shared" si="55"/>
        <v/>
      </c>
      <c r="W164" s="48" t="str">
        <f t="shared" si="56"/>
        <v/>
      </c>
      <c r="X164" s="48" t="str">
        <f t="shared" si="57"/>
        <v/>
      </c>
      <c r="Y164" s="48" t="str">
        <f t="shared" si="58"/>
        <v/>
      </c>
      <c r="Z164" s="48"/>
      <c r="AA164" s="48" t="str">
        <f t="shared" si="65"/>
        <v/>
      </c>
      <c r="AB164" s="48" t="str">
        <f t="shared" si="59"/>
        <v/>
      </c>
      <c r="AC164" s="48" t="str">
        <f t="shared" si="60"/>
        <v/>
      </c>
      <c r="AD164" s="48" t="str">
        <f t="shared" si="61"/>
        <v/>
      </c>
      <c r="AE164" s="48" t="str">
        <f t="shared" si="62"/>
        <v/>
      </c>
      <c r="AF164" s="48" t="str">
        <f t="shared" si="63"/>
        <v/>
      </c>
      <c r="AG164" s="49" t="str">
        <f t="shared" si="66"/>
        <v/>
      </c>
      <c r="AH164" s="48" t="str">
        <f t="shared" si="64"/>
        <v/>
      </c>
    </row>
    <row r="165" spans="1:34" x14ac:dyDescent="0.2">
      <c r="A165" s="20" t="str">
        <f t="shared" si="67"/>
        <v/>
      </c>
      <c r="B165" s="20"/>
      <c r="C165" s="20" t="str">
        <f t="shared" si="70"/>
        <v/>
      </c>
      <c r="D165" s="21" t="str">
        <f t="shared" si="71"/>
        <v/>
      </c>
      <c r="E165" s="21"/>
      <c r="F165" s="21"/>
      <c r="G165" s="21"/>
      <c r="H165" s="21"/>
      <c r="I165" s="21"/>
      <c r="J165" s="21"/>
      <c r="K165" s="21"/>
      <c r="L165" s="21"/>
      <c r="M165" s="22"/>
      <c r="N165" s="22"/>
      <c r="P165" s="47" t="str">
        <f t="shared" si="50"/>
        <v/>
      </c>
      <c r="Q165" s="47"/>
      <c r="R165" s="48" t="str">
        <f t="shared" si="51"/>
        <v/>
      </c>
      <c r="S165" s="48" t="str">
        <f t="shared" si="52"/>
        <v/>
      </c>
      <c r="T165" s="48" t="str">
        <f t="shared" si="53"/>
        <v/>
      </c>
      <c r="U165" s="48" t="str">
        <f t="shared" si="54"/>
        <v/>
      </c>
      <c r="V165" s="48" t="str">
        <f t="shared" si="55"/>
        <v/>
      </c>
      <c r="W165" s="48" t="str">
        <f t="shared" si="56"/>
        <v/>
      </c>
      <c r="X165" s="48" t="str">
        <f t="shared" si="57"/>
        <v/>
      </c>
      <c r="Y165" s="48" t="str">
        <f t="shared" si="58"/>
        <v/>
      </c>
      <c r="Z165" s="48"/>
      <c r="AA165" s="48" t="str">
        <f t="shared" si="65"/>
        <v/>
      </c>
      <c r="AB165" s="48" t="str">
        <f t="shared" si="59"/>
        <v/>
      </c>
      <c r="AC165" s="48" t="str">
        <f t="shared" si="60"/>
        <v/>
      </c>
      <c r="AD165" s="48" t="str">
        <f t="shared" si="61"/>
        <v/>
      </c>
      <c r="AE165" s="48" t="str">
        <f t="shared" si="62"/>
        <v/>
      </c>
      <c r="AF165" s="48" t="str">
        <f t="shared" si="63"/>
        <v/>
      </c>
      <c r="AG165" s="49" t="str">
        <f t="shared" si="66"/>
        <v/>
      </c>
      <c r="AH165" s="48" t="str">
        <f t="shared" si="64"/>
        <v/>
      </c>
    </row>
    <row r="166" spans="1:34" x14ac:dyDescent="0.2">
      <c r="A166" s="20" t="str">
        <f t="shared" si="67"/>
        <v/>
      </c>
      <c r="B166" s="20"/>
      <c r="C166" s="20" t="str">
        <f t="shared" si="70"/>
        <v/>
      </c>
      <c r="D166" s="21" t="str">
        <f t="shared" si="71"/>
        <v/>
      </c>
      <c r="E166" s="21"/>
      <c r="F166" s="21"/>
      <c r="G166" s="21"/>
      <c r="H166" s="21"/>
      <c r="I166" s="21"/>
      <c r="J166" s="21"/>
      <c r="K166" s="21"/>
      <c r="L166" s="21"/>
      <c r="M166" s="22"/>
      <c r="N166" s="22"/>
      <c r="P166" s="47" t="str">
        <f t="shared" si="50"/>
        <v/>
      </c>
      <c r="Q166" s="47"/>
      <c r="R166" s="48" t="str">
        <f t="shared" si="51"/>
        <v/>
      </c>
      <c r="S166" s="48" t="str">
        <f t="shared" si="52"/>
        <v/>
      </c>
      <c r="T166" s="48" t="str">
        <f t="shared" si="53"/>
        <v/>
      </c>
      <c r="U166" s="48" t="str">
        <f t="shared" si="54"/>
        <v/>
      </c>
      <c r="V166" s="48" t="str">
        <f t="shared" si="55"/>
        <v/>
      </c>
      <c r="W166" s="48" t="str">
        <f t="shared" si="56"/>
        <v/>
      </c>
      <c r="X166" s="48" t="str">
        <f t="shared" si="57"/>
        <v/>
      </c>
      <c r="Y166" s="48" t="str">
        <f t="shared" si="58"/>
        <v/>
      </c>
      <c r="Z166" s="48"/>
      <c r="AA166" s="48" t="str">
        <f t="shared" si="65"/>
        <v/>
      </c>
      <c r="AB166" s="48" t="str">
        <f t="shared" si="59"/>
        <v/>
      </c>
      <c r="AC166" s="48" t="str">
        <f t="shared" si="60"/>
        <v/>
      </c>
      <c r="AD166" s="48" t="str">
        <f t="shared" si="61"/>
        <v/>
      </c>
      <c r="AE166" s="48" t="str">
        <f t="shared" si="62"/>
        <v/>
      </c>
      <c r="AF166" s="48" t="str">
        <f t="shared" si="63"/>
        <v/>
      </c>
      <c r="AG166" s="49" t="str">
        <f t="shared" si="66"/>
        <v/>
      </c>
      <c r="AH166" s="48" t="str">
        <f t="shared" si="64"/>
        <v/>
      </c>
    </row>
    <row r="167" spans="1:34" x14ac:dyDescent="0.2">
      <c r="A167" s="20" t="str">
        <f t="shared" si="67"/>
        <v/>
      </c>
      <c r="B167" s="20"/>
      <c r="C167" s="20" t="str">
        <f t="shared" si="70"/>
        <v/>
      </c>
      <c r="D167" s="21" t="str">
        <f t="shared" si="71"/>
        <v/>
      </c>
      <c r="E167" s="21"/>
      <c r="F167" s="21"/>
      <c r="G167" s="21"/>
      <c r="H167" s="21"/>
      <c r="I167" s="21"/>
      <c r="J167" s="21"/>
      <c r="K167" s="21"/>
      <c r="L167" s="21"/>
      <c r="M167" s="22"/>
      <c r="N167" s="22"/>
      <c r="P167" s="47" t="str">
        <f t="shared" si="50"/>
        <v/>
      </c>
      <c r="Q167" s="47"/>
      <c r="R167" s="48" t="str">
        <f t="shared" si="51"/>
        <v/>
      </c>
      <c r="S167" s="48" t="str">
        <f t="shared" si="52"/>
        <v/>
      </c>
      <c r="T167" s="48" t="str">
        <f t="shared" si="53"/>
        <v/>
      </c>
      <c r="U167" s="48" t="str">
        <f t="shared" si="54"/>
        <v/>
      </c>
      <c r="V167" s="48" t="str">
        <f t="shared" si="55"/>
        <v/>
      </c>
      <c r="W167" s="48" t="str">
        <f t="shared" si="56"/>
        <v/>
      </c>
      <c r="X167" s="48" t="str">
        <f t="shared" si="57"/>
        <v/>
      </c>
      <c r="Y167" s="48" t="str">
        <f t="shared" si="58"/>
        <v/>
      </c>
      <c r="Z167" s="48"/>
      <c r="AA167" s="48" t="str">
        <f t="shared" si="65"/>
        <v/>
      </c>
      <c r="AB167" s="48" t="str">
        <f t="shared" si="59"/>
        <v/>
      </c>
      <c r="AC167" s="48" t="str">
        <f t="shared" si="60"/>
        <v/>
      </c>
      <c r="AD167" s="48" t="str">
        <f t="shared" si="61"/>
        <v/>
      </c>
      <c r="AE167" s="48" t="str">
        <f t="shared" si="62"/>
        <v/>
      </c>
      <c r="AF167" s="48" t="str">
        <f t="shared" si="63"/>
        <v/>
      </c>
      <c r="AG167" s="49" t="str">
        <f t="shared" si="66"/>
        <v/>
      </c>
      <c r="AH167" s="48" t="str">
        <f t="shared" si="64"/>
        <v/>
      </c>
    </row>
    <row r="168" spans="1:34" x14ac:dyDescent="0.2">
      <c r="A168" s="20" t="str">
        <f t="shared" si="67"/>
        <v/>
      </c>
      <c r="B168" s="20"/>
      <c r="C168" s="20" t="str">
        <f t="shared" si="70"/>
        <v/>
      </c>
      <c r="D168" s="21" t="str">
        <f t="shared" si="71"/>
        <v/>
      </c>
      <c r="E168" s="21"/>
      <c r="F168" s="21"/>
      <c r="G168" s="21"/>
      <c r="H168" s="21"/>
      <c r="I168" s="21"/>
      <c r="J168" s="21"/>
      <c r="K168" s="21"/>
      <c r="L168" s="21"/>
      <c r="M168" s="22"/>
      <c r="N168" s="22"/>
      <c r="P168" s="47" t="str">
        <f t="shared" si="50"/>
        <v/>
      </c>
      <c r="Q168" s="47"/>
      <c r="R168" s="48" t="str">
        <f t="shared" si="51"/>
        <v/>
      </c>
      <c r="S168" s="48" t="str">
        <f t="shared" si="52"/>
        <v/>
      </c>
      <c r="T168" s="48" t="str">
        <f t="shared" si="53"/>
        <v/>
      </c>
      <c r="U168" s="48" t="str">
        <f t="shared" si="54"/>
        <v/>
      </c>
      <c r="V168" s="48" t="str">
        <f t="shared" si="55"/>
        <v/>
      </c>
      <c r="W168" s="48" t="str">
        <f t="shared" si="56"/>
        <v/>
      </c>
      <c r="X168" s="48" t="str">
        <f t="shared" si="57"/>
        <v/>
      </c>
      <c r="Y168" s="48" t="str">
        <f t="shared" si="58"/>
        <v/>
      </c>
      <c r="Z168" s="48"/>
      <c r="AA168" s="48" t="str">
        <f t="shared" si="65"/>
        <v/>
      </c>
      <c r="AB168" s="48" t="str">
        <f t="shared" si="59"/>
        <v/>
      </c>
      <c r="AC168" s="48" t="str">
        <f t="shared" si="60"/>
        <v/>
      </c>
      <c r="AD168" s="48" t="str">
        <f t="shared" si="61"/>
        <v/>
      </c>
      <c r="AE168" s="48" t="str">
        <f t="shared" si="62"/>
        <v/>
      </c>
      <c r="AF168" s="48" t="str">
        <f t="shared" si="63"/>
        <v/>
      </c>
      <c r="AG168" s="49" t="str">
        <f t="shared" si="66"/>
        <v/>
      </c>
      <c r="AH168" s="48" t="str">
        <f t="shared" si="64"/>
        <v/>
      </c>
    </row>
    <row r="169" spans="1:34" x14ac:dyDescent="0.2">
      <c r="A169" s="20" t="str">
        <f t="shared" si="67"/>
        <v/>
      </c>
      <c r="B169" s="20"/>
      <c r="C169" s="20" t="str">
        <f t="shared" si="70"/>
        <v/>
      </c>
      <c r="D169" s="21" t="str">
        <f t="shared" si="71"/>
        <v/>
      </c>
      <c r="E169" s="21"/>
      <c r="F169" s="21"/>
      <c r="G169" s="21"/>
      <c r="H169" s="21"/>
      <c r="I169" s="21"/>
      <c r="J169" s="21"/>
      <c r="K169" s="21"/>
      <c r="L169" s="21"/>
      <c r="M169" s="22"/>
      <c r="N169" s="22"/>
      <c r="P169" s="47" t="str">
        <f t="shared" si="50"/>
        <v/>
      </c>
      <c r="Q169" s="47"/>
      <c r="R169" s="48" t="str">
        <f t="shared" si="51"/>
        <v/>
      </c>
      <c r="S169" s="48" t="str">
        <f t="shared" si="52"/>
        <v/>
      </c>
      <c r="T169" s="48" t="str">
        <f t="shared" si="53"/>
        <v/>
      </c>
      <c r="U169" s="48" t="str">
        <f t="shared" si="54"/>
        <v/>
      </c>
      <c r="V169" s="48" t="str">
        <f t="shared" si="55"/>
        <v/>
      </c>
      <c r="W169" s="48" t="str">
        <f t="shared" si="56"/>
        <v/>
      </c>
      <c r="X169" s="48" t="str">
        <f t="shared" si="57"/>
        <v/>
      </c>
      <c r="Y169" s="48" t="str">
        <f t="shared" si="58"/>
        <v/>
      </c>
      <c r="Z169" s="48"/>
      <c r="AA169" s="48" t="str">
        <f t="shared" si="65"/>
        <v/>
      </c>
      <c r="AB169" s="48" t="str">
        <f t="shared" si="59"/>
        <v/>
      </c>
      <c r="AC169" s="48" t="str">
        <f t="shared" si="60"/>
        <v/>
      </c>
      <c r="AD169" s="48" t="str">
        <f t="shared" si="61"/>
        <v/>
      </c>
      <c r="AE169" s="48" t="str">
        <f t="shared" si="62"/>
        <v/>
      </c>
      <c r="AF169" s="48" t="str">
        <f t="shared" si="63"/>
        <v/>
      </c>
      <c r="AG169" s="49" t="str">
        <f t="shared" si="66"/>
        <v/>
      </c>
      <c r="AH169" s="48" t="str">
        <f t="shared" si="64"/>
        <v/>
      </c>
    </row>
    <row r="170" spans="1:34" x14ac:dyDescent="0.2">
      <c r="A170" s="20" t="str">
        <f t="shared" si="67"/>
        <v/>
      </c>
      <c r="B170" s="20"/>
      <c r="C170" s="20" t="str">
        <f t="shared" si="70"/>
        <v/>
      </c>
      <c r="D170" s="21" t="str">
        <f t="shared" si="71"/>
        <v/>
      </c>
      <c r="E170" s="21"/>
      <c r="F170" s="21"/>
      <c r="G170" s="21"/>
      <c r="H170" s="21"/>
      <c r="I170" s="21"/>
      <c r="J170" s="21"/>
      <c r="K170" s="21"/>
      <c r="L170" s="21"/>
      <c r="M170" s="22"/>
      <c r="N170" s="22"/>
      <c r="P170" s="47" t="str">
        <f t="shared" si="50"/>
        <v/>
      </c>
      <c r="Q170" s="47"/>
      <c r="R170" s="48" t="str">
        <f t="shared" si="51"/>
        <v/>
      </c>
      <c r="S170" s="48" t="str">
        <f t="shared" si="52"/>
        <v/>
      </c>
      <c r="T170" s="48" t="str">
        <f t="shared" si="53"/>
        <v/>
      </c>
      <c r="U170" s="48" t="str">
        <f t="shared" si="54"/>
        <v/>
      </c>
      <c r="V170" s="48" t="str">
        <f t="shared" si="55"/>
        <v/>
      </c>
      <c r="W170" s="48" t="str">
        <f t="shared" si="56"/>
        <v/>
      </c>
      <c r="X170" s="48" t="str">
        <f t="shared" si="57"/>
        <v/>
      </c>
      <c r="Y170" s="48" t="str">
        <f t="shared" si="58"/>
        <v/>
      </c>
      <c r="Z170" s="48"/>
      <c r="AA170" s="48" t="str">
        <f t="shared" si="65"/>
        <v/>
      </c>
      <c r="AB170" s="48" t="str">
        <f t="shared" si="59"/>
        <v/>
      </c>
      <c r="AC170" s="48" t="str">
        <f t="shared" si="60"/>
        <v/>
      </c>
      <c r="AD170" s="48" t="str">
        <f t="shared" si="61"/>
        <v/>
      </c>
      <c r="AE170" s="48" t="str">
        <f t="shared" si="62"/>
        <v/>
      </c>
      <c r="AF170" s="48" t="str">
        <f t="shared" si="63"/>
        <v/>
      </c>
      <c r="AG170" s="49" t="str">
        <f t="shared" si="66"/>
        <v/>
      </c>
      <c r="AH170" s="48" t="str">
        <f t="shared" si="64"/>
        <v/>
      </c>
    </row>
    <row r="171" spans="1:34" x14ac:dyDescent="0.2">
      <c r="A171" s="20" t="str">
        <f t="shared" si="67"/>
        <v/>
      </c>
      <c r="B171" s="20"/>
      <c r="C171" s="20" t="str">
        <f t="shared" si="70"/>
        <v/>
      </c>
      <c r="D171" s="21" t="str">
        <f t="shared" si="71"/>
        <v/>
      </c>
      <c r="E171" s="21"/>
      <c r="F171" s="21"/>
      <c r="G171" s="21"/>
      <c r="H171" s="21"/>
      <c r="I171" s="21"/>
      <c r="J171" s="21"/>
      <c r="K171" s="21"/>
      <c r="L171" s="21"/>
      <c r="M171" s="22"/>
      <c r="N171" s="22"/>
      <c r="P171" s="47" t="str">
        <f t="shared" si="50"/>
        <v/>
      </c>
      <c r="Q171" s="47"/>
      <c r="R171" s="48" t="str">
        <f t="shared" si="51"/>
        <v/>
      </c>
      <c r="S171" s="48" t="str">
        <f t="shared" si="52"/>
        <v/>
      </c>
      <c r="T171" s="48" t="str">
        <f t="shared" si="53"/>
        <v/>
      </c>
      <c r="U171" s="48" t="str">
        <f t="shared" si="54"/>
        <v/>
      </c>
      <c r="V171" s="48" t="str">
        <f t="shared" si="55"/>
        <v/>
      </c>
      <c r="W171" s="48" t="str">
        <f t="shared" si="56"/>
        <v/>
      </c>
      <c r="X171" s="48" t="str">
        <f t="shared" si="57"/>
        <v/>
      </c>
      <c r="Y171" s="48" t="str">
        <f t="shared" si="58"/>
        <v/>
      </c>
      <c r="Z171" s="48"/>
      <c r="AA171" s="48" t="str">
        <f t="shared" si="65"/>
        <v/>
      </c>
      <c r="AB171" s="48" t="str">
        <f t="shared" si="59"/>
        <v/>
      </c>
      <c r="AC171" s="48" t="str">
        <f t="shared" si="60"/>
        <v/>
      </c>
      <c r="AD171" s="48" t="str">
        <f t="shared" si="61"/>
        <v/>
      </c>
      <c r="AE171" s="48" t="str">
        <f t="shared" si="62"/>
        <v/>
      </c>
      <c r="AF171" s="48" t="str">
        <f t="shared" si="63"/>
        <v/>
      </c>
      <c r="AG171" s="49" t="str">
        <f t="shared" si="66"/>
        <v/>
      </c>
      <c r="AH171" s="48" t="str">
        <f t="shared" si="64"/>
        <v/>
      </c>
    </row>
    <row r="172" spans="1:34" x14ac:dyDescent="0.2">
      <c r="A172" s="20" t="str">
        <f t="shared" si="67"/>
        <v/>
      </c>
      <c r="B172" s="20"/>
      <c r="C172" s="20" t="str">
        <f t="shared" si="70"/>
        <v/>
      </c>
      <c r="D172" s="21" t="str">
        <f t="shared" si="71"/>
        <v/>
      </c>
      <c r="E172" s="21"/>
      <c r="F172" s="21"/>
      <c r="G172" s="21"/>
      <c r="H172" s="21"/>
      <c r="I172" s="21"/>
      <c r="J172" s="21"/>
      <c r="K172" s="21"/>
      <c r="L172" s="21"/>
      <c r="M172" s="22"/>
      <c r="N172" s="22"/>
      <c r="P172" s="47" t="str">
        <f t="shared" si="50"/>
        <v/>
      </c>
      <c r="Q172" s="47"/>
      <c r="R172" s="48" t="str">
        <f t="shared" si="51"/>
        <v/>
      </c>
      <c r="S172" s="48" t="str">
        <f t="shared" si="52"/>
        <v/>
      </c>
      <c r="T172" s="48" t="str">
        <f t="shared" si="53"/>
        <v/>
      </c>
      <c r="U172" s="48" t="str">
        <f t="shared" si="54"/>
        <v/>
      </c>
      <c r="V172" s="48" t="str">
        <f t="shared" si="55"/>
        <v/>
      </c>
      <c r="W172" s="48" t="str">
        <f t="shared" si="56"/>
        <v/>
      </c>
      <c r="X172" s="48" t="str">
        <f t="shared" si="57"/>
        <v/>
      </c>
      <c r="Y172" s="48" t="str">
        <f t="shared" si="58"/>
        <v/>
      </c>
      <c r="Z172" s="48"/>
      <c r="AA172" s="48" t="str">
        <f t="shared" si="65"/>
        <v/>
      </c>
      <c r="AB172" s="48" t="str">
        <f t="shared" si="59"/>
        <v/>
      </c>
      <c r="AC172" s="48" t="str">
        <f t="shared" si="60"/>
        <v/>
      </c>
      <c r="AD172" s="48" t="str">
        <f t="shared" si="61"/>
        <v/>
      </c>
      <c r="AE172" s="48" t="str">
        <f t="shared" si="62"/>
        <v/>
      </c>
      <c r="AF172" s="48" t="str">
        <f t="shared" si="63"/>
        <v/>
      </c>
      <c r="AG172" s="49" t="str">
        <f t="shared" si="66"/>
        <v/>
      </c>
      <c r="AH172" s="48" t="str">
        <f t="shared" si="64"/>
        <v/>
      </c>
    </row>
    <row r="173" spans="1:34" x14ac:dyDescent="0.2">
      <c r="A173" s="20" t="str">
        <f t="shared" si="67"/>
        <v/>
      </c>
      <c r="B173" s="20"/>
      <c r="C173" s="20" t="str">
        <f t="shared" si="70"/>
        <v/>
      </c>
      <c r="D173" s="21" t="str">
        <f t="shared" si="71"/>
        <v/>
      </c>
      <c r="E173" s="21"/>
      <c r="F173" s="21"/>
      <c r="G173" s="21"/>
      <c r="H173" s="21"/>
      <c r="I173" s="21"/>
      <c r="J173" s="21"/>
      <c r="K173" s="21"/>
      <c r="L173" s="21"/>
      <c r="M173" s="22"/>
      <c r="N173" s="22"/>
      <c r="P173" s="47" t="str">
        <f t="shared" si="50"/>
        <v/>
      </c>
      <c r="Q173" s="47"/>
      <c r="R173" s="48" t="str">
        <f t="shared" si="51"/>
        <v/>
      </c>
      <c r="S173" s="48" t="str">
        <f t="shared" si="52"/>
        <v/>
      </c>
      <c r="T173" s="48" t="str">
        <f t="shared" si="53"/>
        <v/>
      </c>
      <c r="U173" s="48" t="str">
        <f t="shared" si="54"/>
        <v/>
      </c>
      <c r="V173" s="48" t="str">
        <f t="shared" si="55"/>
        <v/>
      </c>
      <c r="W173" s="48" t="str">
        <f t="shared" si="56"/>
        <v/>
      </c>
      <c r="X173" s="48" t="str">
        <f t="shared" si="57"/>
        <v/>
      </c>
      <c r="Y173" s="48" t="str">
        <f t="shared" si="58"/>
        <v/>
      </c>
      <c r="Z173" s="48"/>
      <c r="AA173" s="48" t="str">
        <f t="shared" si="65"/>
        <v/>
      </c>
      <c r="AB173" s="48" t="str">
        <f t="shared" si="59"/>
        <v/>
      </c>
      <c r="AC173" s="48" t="str">
        <f t="shared" si="60"/>
        <v/>
      </c>
      <c r="AD173" s="48" t="str">
        <f t="shared" si="61"/>
        <v/>
      </c>
      <c r="AE173" s="48" t="str">
        <f t="shared" si="62"/>
        <v/>
      </c>
      <c r="AF173" s="48" t="str">
        <f t="shared" si="63"/>
        <v/>
      </c>
      <c r="AG173" s="49" t="str">
        <f t="shared" si="66"/>
        <v/>
      </c>
      <c r="AH173" s="48" t="str">
        <f t="shared" si="64"/>
        <v/>
      </c>
    </row>
    <row r="174" spans="1:34" x14ac:dyDescent="0.2">
      <c r="A174" s="20" t="str">
        <f t="shared" si="67"/>
        <v/>
      </c>
      <c r="B174" s="20"/>
      <c r="C174" s="20" t="str">
        <f t="shared" si="70"/>
        <v/>
      </c>
      <c r="D174" s="21" t="str">
        <f t="shared" si="71"/>
        <v/>
      </c>
      <c r="E174" s="21"/>
      <c r="F174" s="21"/>
      <c r="G174" s="21"/>
      <c r="H174" s="21"/>
      <c r="I174" s="21"/>
      <c r="J174" s="21"/>
      <c r="K174" s="21"/>
      <c r="L174" s="21"/>
      <c r="M174" s="22"/>
      <c r="N174" s="22"/>
      <c r="P174" s="47" t="str">
        <f t="shared" si="50"/>
        <v/>
      </c>
      <c r="Q174" s="47"/>
      <c r="R174" s="48" t="str">
        <f t="shared" si="51"/>
        <v/>
      </c>
      <c r="S174" s="48" t="str">
        <f t="shared" si="52"/>
        <v/>
      </c>
      <c r="T174" s="48" t="str">
        <f t="shared" si="53"/>
        <v/>
      </c>
      <c r="U174" s="48" t="str">
        <f t="shared" si="54"/>
        <v/>
      </c>
      <c r="V174" s="48" t="str">
        <f t="shared" si="55"/>
        <v/>
      </c>
      <c r="W174" s="48" t="str">
        <f t="shared" si="56"/>
        <v/>
      </c>
      <c r="X174" s="48" t="str">
        <f t="shared" si="57"/>
        <v/>
      </c>
      <c r="Y174" s="48" t="str">
        <f t="shared" si="58"/>
        <v/>
      </c>
      <c r="Z174" s="48"/>
      <c r="AA174" s="48" t="str">
        <f t="shared" si="65"/>
        <v/>
      </c>
      <c r="AB174" s="48" t="str">
        <f t="shared" si="59"/>
        <v/>
      </c>
      <c r="AC174" s="48" t="str">
        <f t="shared" si="60"/>
        <v/>
      </c>
      <c r="AD174" s="48" t="str">
        <f t="shared" si="61"/>
        <v/>
      </c>
      <c r="AE174" s="48" t="str">
        <f t="shared" si="62"/>
        <v/>
      </c>
      <c r="AF174" s="48" t="str">
        <f t="shared" si="63"/>
        <v/>
      </c>
      <c r="AG174" s="49" t="str">
        <f t="shared" si="66"/>
        <v/>
      </c>
      <c r="AH174" s="48" t="str">
        <f t="shared" si="64"/>
        <v/>
      </c>
    </row>
    <row r="175" spans="1:34" x14ac:dyDescent="0.2">
      <c r="A175" s="20" t="str">
        <f t="shared" si="67"/>
        <v/>
      </c>
      <c r="B175" s="20"/>
      <c r="C175" s="20" t="str">
        <f t="shared" si="70"/>
        <v/>
      </c>
      <c r="D175" s="21" t="str">
        <f t="shared" si="71"/>
        <v/>
      </c>
      <c r="E175" s="21"/>
      <c r="F175" s="21"/>
      <c r="G175" s="21"/>
      <c r="H175" s="21"/>
      <c r="I175" s="21"/>
      <c r="J175" s="21"/>
      <c r="K175" s="21"/>
      <c r="L175" s="21"/>
      <c r="M175" s="22"/>
      <c r="N175" s="22"/>
      <c r="P175" s="47" t="str">
        <f t="shared" si="50"/>
        <v/>
      </c>
      <c r="Q175" s="47"/>
      <c r="R175" s="48" t="str">
        <f t="shared" si="51"/>
        <v/>
      </c>
      <c r="S175" s="48" t="str">
        <f t="shared" si="52"/>
        <v/>
      </c>
      <c r="T175" s="48" t="str">
        <f t="shared" si="53"/>
        <v/>
      </c>
      <c r="U175" s="48" t="str">
        <f t="shared" si="54"/>
        <v/>
      </c>
      <c r="V175" s="48" t="str">
        <f t="shared" si="55"/>
        <v/>
      </c>
      <c r="W175" s="48" t="str">
        <f t="shared" si="56"/>
        <v/>
      </c>
      <c r="X175" s="48" t="str">
        <f t="shared" si="57"/>
        <v/>
      </c>
      <c r="Y175" s="48" t="str">
        <f t="shared" si="58"/>
        <v/>
      </c>
      <c r="Z175" s="48"/>
      <c r="AA175" s="48" t="str">
        <f t="shared" si="65"/>
        <v/>
      </c>
      <c r="AB175" s="48" t="str">
        <f t="shared" si="59"/>
        <v/>
      </c>
      <c r="AC175" s="48" t="str">
        <f t="shared" si="60"/>
        <v/>
      </c>
      <c r="AD175" s="48" t="str">
        <f t="shared" si="61"/>
        <v/>
      </c>
      <c r="AE175" s="48" t="str">
        <f t="shared" si="62"/>
        <v/>
      </c>
      <c r="AF175" s="48" t="str">
        <f t="shared" si="63"/>
        <v/>
      </c>
      <c r="AG175" s="49" t="str">
        <f t="shared" si="66"/>
        <v/>
      </c>
      <c r="AH175" s="48" t="str">
        <f t="shared" si="64"/>
        <v/>
      </c>
    </row>
    <row r="176" spans="1:34" x14ac:dyDescent="0.2">
      <c r="A176" s="20" t="str">
        <f t="shared" si="67"/>
        <v/>
      </c>
      <c r="B176" s="20"/>
      <c r="C176" s="20" t="str">
        <f t="shared" si="70"/>
        <v/>
      </c>
      <c r="D176" s="21" t="str">
        <f t="shared" si="71"/>
        <v/>
      </c>
      <c r="E176" s="21"/>
      <c r="F176" s="21"/>
      <c r="G176" s="21"/>
      <c r="H176" s="21"/>
      <c r="I176" s="21"/>
      <c r="J176" s="21"/>
      <c r="K176" s="21"/>
      <c r="L176" s="21"/>
      <c r="M176" s="22"/>
      <c r="N176" s="22"/>
      <c r="P176" s="47" t="str">
        <f t="shared" si="50"/>
        <v/>
      </c>
      <c r="Q176" s="47"/>
      <c r="R176" s="48" t="str">
        <f t="shared" si="51"/>
        <v/>
      </c>
      <c r="S176" s="48" t="str">
        <f t="shared" si="52"/>
        <v/>
      </c>
      <c r="T176" s="48" t="str">
        <f t="shared" si="53"/>
        <v/>
      </c>
      <c r="U176" s="48" t="str">
        <f t="shared" si="54"/>
        <v/>
      </c>
      <c r="V176" s="48" t="str">
        <f t="shared" si="55"/>
        <v/>
      </c>
      <c r="W176" s="48" t="str">
        <f t="shared" si="56"/>
        <v/>
      </c>
      <c r="X176" s="48" t="str">
        <f t="shared" si="57"/>
        <v/>
      </c>
      <c r="Y176" s="48" t="str">
        <f t="shared" si="58"/>
        <v/>
      </c>
      <c r="Z176" s="48"/>
      <c r="AA176" s="48" t="str">
        <f t="shared" si="65"/>
        <v/>
      </c>
      <c r="AB176" s="48" t="str">
        <f t="shared" si="59"/>
        <v/>
      </c>
      <c r="AC176" s="48" t="str">
        <f t="shared" si="60"/>
        <v/>
      </c>
      <c r="AD176" s="48" t="str">
        <f t="shared" si="61"/>
        <v/>
      </c>
      <c r="AE176" s="48" t="str">
        <f t="shared" si="62"/>
        <v/>
      </c>
      <c r="AF176" s="48" t="str">
        <f t="shared" si="63"/>
        <v/>
      </c>
      <c r="AG176" s="49" t="str">
        <f t="shared" si="66"/>
        <v/>
      </c>
      <c r="AH176" s="48" t="str">
        <f t="shared" si="64"/>
        <v/>
      </c>
    </row>
    <row r="177" spans="1:34" x14ac:dyDescent="0.2">
      <c r="A177" s="20" t="str">
        <f t="shared" si="67"/>
        <v/>
      </c>
      <c r="B177" s="20"/>
      <c r="C177" s="20" t="str">
        <f t="shared" si="70"/>
        <v/>
      </c>
      <c r="D177" s="21" t="str">
        <f t="shared" si="71"/>
        <v/>
      </c>
      <c r="E177" s="21"/>
      <c r="F177" s="21"/>
      <c r="G177" s="21"/>
      <c r="H177" s="21"/>
      <c r="I177" s="21"/>
      <c r="J177" s="21"/>
      <c r="K177" s="21"/>
      <c r="L177" s="21"/>
      <c r="M177" s="22"/>
      <c r="N177" s="22"/>
      <c r="P177" s="47" t="str">
        <f t="shared" si="50"/>
        <v/>
      </c>
      <c r="Q177" s="47"/>
      <c r="R177" s="48" t="str">
        <f t="shared" si="51"/>
        <v/>
      </c>
      <c r="S177" s="48" t="str">
        <f t="shared" si="52"/>
        <v/>
      </c>
      <c r="T177" s="48" t="str">
        <f t="shared" si="53"/>
        <v/>
      </c>
      <c r="U177" s="48" t="str">
        <f t="shared" si="54"/>
        <v/>
      </c>
      <c r="V177" s="48" t="str">
        <f t="shared" si="55"/>
        <v/>
      </c>
      <c r="W177" s="48" t="str">
        <f t="shared" si="56"/>
        <v/>
      </c>
      <c r="X177" s="48" t="str">
        <f t="shared" si="57"/>
        <v/>
      </c>
      <c r="Y177" s="48" t="str">
        <f t="shared" si="58"/>
        <v/>
      </c>
      <c r="Z177" s="48"/>
      <c r="AA177" s="48" t="str">
        <f t="shared" si="65"/>
        <v/>
      </c>
      <c r="AB177" s="48" t="str">
        <f t="shared" si="59"/>
        <v/>
      </c>
      <c r="AC177" s="48" t="str">
        <f t="shared" si="60"/>
        <v/>
      </c>
      <c r="AD177" s="48" t="str">
        <f t="shared" si="61"/>
        <v/>
      </c>
      <c r="AE177" s="48" t="str">
        <f t="shared" si="62"/>
        <v/>
      </c>
      <c r="AF177" s="48" t="str">
        <f t="shared" si="63"/>
        <v/>
      </c>
      <c r="AG177" s="49" t="str">
        <f t="shared" si="66"/>
        <v/>
      </c>
      <c r="AH177" s="48" t="str">
        <f t="shared" si="64"/>
        <v/>
      </c>
    </row>
    <row r="178" spans="1:34" x14ac:dyDescent="0.2">
      <c r="A178" s="20" t="str">
        <f t="shared" si="67"/>
        <v/>
      </c>
      <c r="B178" s="20"/>
      <c r="C178" s="20" t="str">
        <f t="shared" si="70"/>
        <v/>
      </c>
      <c r="D178" s="21" t="str">
        <f t="shared" si="71"/>
        <v/>
      </c>
      <c r="E178" s="21"/>
      <c r="F178" s="21"/>
      <c r="G178" s="21"/>
      <c r="H178" s="21"/>
      <c r="I178" s="21"/>
      <c r="J178" s="21"/>
      <c r="K178" s="21"/>
      <c r="L178" s="21"/>
      <c r="M178" s="22"/>
      <c r="N178" s="22"/>
      <c r="P178" s="47" t="str">
        <f t="shared" si="50"/>
        <v/>
      </c>
      <c r="Q178" s="47"/>
      <c r="R178" s="48" t="str">
        <f t="shared" si="51"/>
        <v/>
      </c>
      <c r="S178" s="48" t="str">
        <f t="shared" si="52"/>
        <v/>
      </c>
      <c r="T178" s="48" t="str">
        <f t="shared" si="53"/>
        <v/>
      </c>
      <c r="U178" s="48" t="str">
        <f t="shared" si="54"/>
        <v/>
      </c>
      <c r="V178" s="48" t="str">
        <f t="shared" si="55"/>
        <v/>
      </c>
      <c r="W178" s="48" t="str">
        <f t="shared" si="56"/>
        <v/>
      </c>
      <c r="X178" s="48" t="str">
        <f t="shared" si="57"/>
        <v/>
      </c>
      <c r="Y178" s="48" t="str">
        <f t="shared" si="58"/>
        <v/>
      </c>
      <c r="Z178" s="48"/>
      <c r="AA178" s="48" t="str">
        <f t="shared" si="65"/>
        <v/>
      </c>
      <c r="AB178" s="48" t="str">
        <f t="shared" si="59"/>
        <v/>
      </c>
      <c r="AC178" s="48" t="str">
        <f t="shared" si="60"/>
        <v/>
      </c>
      <c r="AD178" s="48" t="str">
        <f t="shared" si="61"/>
        <v/>
      </c>
      <c r="AE178" s="48" t="str">
        <f t="shared" si="62"/>
        <v/>
      </c>
      <c r="AF178" s="48" t="str">
        <f t="shared" si="63"/>
        <v/>
      </c>
      <c r="AG178" s="49" t="str">
        <f t="shared" si="66"/>
        <v/>
      </c>
      <c r="AH178" s="48" t="str">
        <f t="shared" si="64"/>
        <v/>
      </c>
    </row>
    <row r="179" spans="1:34" x14ac:dyDescent="0.2">
      <c r="A179" s="20" t="str">
        <f t="shared" si="67"/>
        <v/>
      </c>
      <c r="B179" s="20"/>
      <c r="C179" s="20" t="str">
        <f t="shared" si="70"/>
        <v/>
      </c>
      <c r="D179" s="21" t="str">
        <f t="shared" si="71"/>
        <v/>
      </c>
      <c r="E179" s="21"/>
      <c r="F179" s="21"/>
      <c r="G179" s="21"/>
      <c r="H179" s="21"/>
      <c r="I179" s="21"/>
      <c r="J179" s="21"/>
      <c r="K179" s="21"/>
      <c r="L179" s="21"/>
      <c r="M179" s="22"/>
      <c r="N179" s="22"/>
      <c r="P179" s="47" t="str">
        <f t="shared" si="50"/>
        <v/>
      </c>
      <c r="Q179" s="47"/>
      <c r="R179" s="48" t="str">
        <f t="shared" si="51"/>
        <v/>
      </c>
      <c r="S179" s="48" t="str">
        <f t="shared" si="52"/>
        <v/>
      </c>
      <c r="T179" s="48" t="str">
        <f t="shared" si="53"/>
        <v/>
      </c>
      <c r="U179" s="48" t="str">
        <f t="shared" si="54"/>
        <v/>
      </c>
      <c r="V179" s="48" t="str">
        <f t="shared" si="55"/>
        <v/>
      </c>
      <c r="W179" s="48" t="str">
        <f t="shared" si="56"/>
        <v/>
      </c>
      <c r="X179" s="48" t="str">
        <f t="shared" si="57"/>
        <v/>
      </c>
      <c r="Y179" s="48" t="str">
        <f t="shared" si="58"/>
        <v/>
      </c>
      <c r="Z179" s="48"/>
      <c r="AA179" s="48" t="str">
        <f t="shared" si="65"/>
        <v/>
      </c>
      <c r="AB179" s="48" t="str">
        <f t="shared" si="59"/>
        <v/>
      </c>
      <c r="AC179" s="48" t="str">
        <f t="shared" si="60"/>
        <v/>
      </c>
      <c r="AD179" s="48" t="str">
        <f t="shared" si="61"/>
        <v/>
      </c>
      <c r="AE179" s="48" t="str">
        <f t="shared" si="62"/>
        <v/>
      </c>
      <c r="AF179" s="48" t="str">
        <f t="shared" si="63"/>
        <v/>
      </c>
      <c r="AG179" s="49" t="str">
        <f t="shared" si="66"/>
        <v/>
      </c>
      <c r="AH179" s="48" t="str">
        <f t="shared" si="64"/>
        <v/>
      </c>
    </row>
    <row r="180" spans="1:34" x14ac:dyDescent="0.2">
      <c r="A180" s="20" t="str">
        <f t="shared" si="67"/>
        <v/>
      </c>
      <c r="B180" s="20"/>
      <c r="C180" s="20" t="str">
        <f t="shared" si="70"/>
        <v/>
      </c>
      <c r="D180" s="21" t="str">
        <f t="shared" si="71"/>
        <v/>
      </c>
      <c r="E180" s="21"/>
      <c r="F180" s="21"/>
      <c r="G180" s="21"/>
      <c r="H180" s="21"/>
      <c r="I180" s="21"/>
      <c r="J180" s="21"/>
      <c r="K180" s="21"/>
      <c r="L180" s="21"/>
      <c r="M180" s="22"/>
      <c r="N180" s="22"/>
      <c r="P180" s="47" t="str">
        <f t="shared" si="50"/>
        <v/>
      </c>
      <c r="Q180" s="47"/>
      <c r="R180" s="48" t="str">
        <f t="shared" si="51"/>
        <v/>
      </c>
      <c r="S180" s="48" t="str">
        <f t="shared" si="52"/>
        <v/>
      </c>
      <c r="T180" s="48" t="str">
        <f t="shared" si="53"/>
        <v/>
      </c>
      <c r="U180" s="48" t="str">
        <f t="shared" si="54"/>
        <v/>
      </c>
      <c r="V180" s="48" t="str">
        <f t="shared" si="55"/>
        <v/>
      </c>
      <c r="W180" s="48" t="str">
        <f t="shared" si="56"/>
        <v/>
      </c>
      <c r="X180" s="48" t="str">
        <f t="shared" si="57"/>
        <v/>
      </c>
      <c r="Y180" s="48" t="str">
        <f t="shared" si="58"/>
        <v/>
      </c>
      <c r="Z180" s="48"/>
      <c r="AA180" s="48" t="str">
        <f t="shared" si="65"/>
        <v/>
      </c>
      <c r="AB180" s="48" t="str">
        <f t="shared" si="59"/>
        <v/>
      </c>
      <c r="AC180" s="48" t="str">
        <f t="shared" si="60"/>
        <v/>
      </c>
      <c r="AD180" s="48" t="str">
        <f t="shared" si="61"/>
        <v/>
      </c>
      <c r="AE180" s="48" t="str">
        <f t="shared" si="62"/>
        <v/>
      </c>
      <c r="AF180" s="48" t="str">
        <f t="shared" si="63"/>
        <v/>
      </c>
      <c r="AG180" s="49" t="str">
        <f t="shared" si="66"/>
        <v/>
      </c>
      <c r="AH180" s="48" t="str">
        <f t="shared" si="64"/>
        <v/>
      </c>
    </row>
    <row r="181" spans="1:34" x14ac:dyDescent="0.2">
      <c r="A181" s="20" t="str">
        <f t="shared" si="67"/>
        <v/>
      </c>
      <c r="B181" s="20"/>
      <c r="C181" s="20" t="str">
        <f t="shared" si="70"/>
        <v/>
      </c>
      <c r="D181" s="21" t="str">
        <f t="shared" si="71"/>
        <v/>
      </c>
      <c r="E181" s="21"/>
      <c r="F181" s="21"/>
      <c r="G181" s="21"/>
      <c r="H181" s="21"/>
      <c r="I181" s="21"/>
      <c r="J181" s="21"/>
      <c r="K181" s="21"/>
      <c r="L181" s="21"/>
      <c r="M181" s="22"/>
      <c r="N181" s="22"/>
      <c r="P181" s="47" t="str">
        <f t="shared" si="50"/>
        <v/>
      </c>
      <c r="Q181" s="47"/>
      <c r="R181" s="48" t="str">
        <f t="shared" si="51"/>
        <v/>
      </c>
      <c r="S181" s="48" t="str">
        <f t="shared" si="52"/>
        <v/>
      </c>
      <c r="T181" s="48" t="str">
        <f t="shared" si="53"/>
        <v/>
      </c>
      <c r="U181" s="48" t="str">
        <f t="shared" si="54"/>
        <v/>
      </c>
      <c r="V181" s="48" t="str">
        <f t="shared" si="55"/>
        <v/>
      </c>
      <c r="W181" s="48" t="str">
        <f t="shared" si="56"/>
        <v/>
      </c>
      <c r="X181" s="48" t="str">
        <f t="shared" si="57"/>
        <v/>
      </c>
      <c r="Y181" s="48" t="str">
        <f t="shared" si="58"/>
        <v/>
      </c>
      <c r="Z181" s="48"/>
      <c r="AA181" s="48" t="str">
        <f t="shared" si="65"/>
        <v/>
      </c>
      <c r="AB181" s="48" t="str">
        <f t="shared" si="59"/>
        <v/>
      </c>
      <c r="AC181" s="48" t="str">
        <f t="shared" si="60"/>
        <v/>
      </c>
      <c r="AD181" s="48" t="str">
        <f t="shared" si="61"/>
        <v/>
      </c>
      <c r="AE181" s="48" t="str">
        <f t="shared" si="62"/>
        <v/>
      </c>
      <c r="AF181" s="48" t="str">
        <f t="shared" si="63"/>
        <v/>
      </c>
      <c r="AG181" s="49" t="str">
        <f t="shared" si="66"/>
        <v/>
      </c>
      <c r="AH181" s="48" t="str">
        <f t="shared" si="64"/>
        <v/>
      </c>
    </row>
    <row r="182" spans="1:34" x14ac:dyDescent="0.2">
      <c r="A182" s="20" t="str">
        <f t="shared" si="67"/>
        <v/>
      </c>
      <c r="B182" s="20"/>
      <c r="C182" s="20" t="str">
        <f t="shared" si="70"/>
        <v/>
      </c>
      <c r="D182" s="21" t="str">
        <f t="shared" si="71"/>
        <v/>
      </c>
      <c r="E182" s="21"/>
      <c r="F182" s="21"/>
      <c r="G182" s="21"/>
      <c r="H182" s="21"/>
      <c r="I182" s="21"/>
      <c r="J182" s="21"/>
      <c r="K182" s="21"/>
      <c r="L182" s="21"/>
      <c r="M182" s="22"/>
      <c r="N182" s="22"/>
      <c r="P182" s="47" t="str">
        <f t="shared" si="50"/>
        <v/>
      </c>
      <c r="Q182" s="47"/>
      <c r="R182" s="48" t="str">
        <f t="shared" si="51"/>
        <v/>
      </c>
      <c r="S182" s="48" t="str">
        <f t="shared" si="52"/>
        <v/>
      </c>
      <c r="T182" s="48" t="str">
        <f t="shared" si="53"/>
        <v/>
      </c>
      <c r="U182" s="48" t="str">
        <f t="shared" si="54"/>
        <v/>
      </c>
      <c r="V182" s="48" t="str">
        <f t="shared" si="55"/>
        <v/>
      </c>
      <c r="W182" s="48" t="str">
        <f t="shared" si="56"/>
        <v/>
      </c>
      <c r="X182" s="48" t="str">
        <f t="shared" si="57"/>
        <v/>
      </c>
      <c r="Y182" s="48" t="str">
        <f t="shared" si="58"/>
        <v/>
      </c>
      <c r="Z182" s="48"/>
      <c r="AA182" s="48" t="str">
        <f t="shared" si="65"/>
        <v/>
      </c>
      <c r="AB182" s="48" t="str">
        <f t="shared" si="59"/>
        <v/>
      </c>
      <c r="AC182" s="48" t="str">
        <f t="shared" si="60"/>
        <v/>
      </c>
      <c r="AD182" s="48" t="str">
        <f t="shared" si="61"/>
        <v/>
      </c>
      <c r="AE182" s="48" t="str">
        <f t="shared" si="62"/>
        <v/>
      </c>
      <c r="AF182" s="48" t="str">
        <f t="shared" si="63"/>
        <v/>
      </c>
      <c r="AG182" s="49" t="str">
        <f t="shared" si="66"/>
        <v/>
      </c>
      <c r="AH182" s="48" t="str">
        <f t="shared" si="64"/>
        <v/>
      </c>
    </row>
    <row r="183" spans="1:34" x14ac:dyDescent="0.2">
      <c r="A183" s="20" t="str">
        <f t="shared" si="67"/>
        <v/>
      </c>
      <c r="B183" s="20"/>
      <c r="C183" s="20" t="str">
        <f t="shared" si="70"/>
        <v/>
      </c>
      <c r="D183" s="21" t="str">
        <f t="shared" si="71"/>
        <v/>
      </c>
      <c r="E183" s="21"/>
      <c r="F183" s="21"/>
      <c r="G183" s="21"/>
      <c r="H183" s="21"/>
      <c r="I183" s="21"/>
      <c r="J183" s="21"/>
      <c r="K183" s="21"/>
      <c r="L183" s="21"/>
      <c r="M183" s="22"/>
      <c r="N183" s="22"/>
      <c r="P183" s="47" t="str">
        <f t="shared" si="50"/>
        <v/>
      </c>
      <c r="Q183" s="47"/>
      <c r="R183" s="48" t="str">
        <f t="shared" si="51"/>
        <v/>
      </c>
      <c r="S183" s="48" t="str">
        <f t="shared" si="52"/>
        <v/>
      </c>
      <c r="T183" s="48" t="str">
        <f t="shared" si="53"/>
        <v/>
      </c>
      <c r="U183" s="48" t="str">
        <f t="shared" si="54"/>
        <v/>
      </c>
      <c r="V183" s="48" t="str">
        <f t="shared" si="55"/>
        <v/>
      </c>
      <c r="W183" s="48" t="str">
        <f t="shared" si="56"/>
        <v/>
      </c>
      <c r="X183" s="48" t="str">
        <f t="shared" si="57"/>
        <v/>
      </c>
      <c r="Y183" s="48" t="str">
        <f t="shared" si="58"/>
        <v/>
      </c>
      <c r="Z183" s="48"/>
      <c r="AA183" s="48" t="str">
        <f t="shared" si="65"/>
        <v/>
      </c>
      <c r="AB183" s="48" t="str">
        <f t="shared" si="59"/>
        <v/>
      </c>
      <c r="AC183" s="48" t="str">
        <f t="shared" si="60"/>
        <v/>
      </c>
      <c r="AD183" s="48" t="str">
        <f t="shared" si="61"/>
        <v/>
      </c>
      <c r="AE183" s="48" t="str">
        <f t="shared" si="62"/>
        <v/>
      </c>
      <c r="AF183" s="48" t="str">
        <f t="shared" si="63"/>
        <v/>
      </c>
      <c r="AG183" s="49" t="str">
        <f t="shared" si="66"/>
        <v/>
      </c>
      <c r="AH183" s="48" t="str">
        <f t="shared" si="64"/>
        <v/>
      </c>
    </row>
    <row r="184" spans="1:34" x14ac:dyDescent="0.2">
      <c r="A184" s="20" t="str">
        <f t="shared" si="67"/>
        <v/>
      </c>
      <c r="B184" s="20"/>
      <c r="C184" s="20" t="str">
        <f t="shared" si="70"/>
        <v/>
      </c>
      <c r="D184" s="21" t="str">
        <f t="shared" si="71"/>
        <v/>
      </c>
      <c r="E184" s="21"/>
      <c r="F184" s="21"/>
      <c r="G184" s="21"/>
      <c r="H184" s="21"/>
      <c r="I184" s="21"/>
      <c r="J184" s="21"/>
      <c r="K184" s="21"/>
      <c r="L184" s="21"/>
      <c r="M184" s="22"/>
      <c r="N184" s="22"/>
      <c r="P184" s="47" t="str">
        <f t="shared" si="50"/>
        <v/>
      </c>
      <c r="Q184" s="47"/>
      <c r="R184" s="48" t="str">
        <f t="shared" si="51"/>
        <v/>
      </c>
      <c r="S184" s="48" t="str">
        <f t="shared" si="52"/>
        <v/>
      </c>
      <c r="T184" s="48" t="str">
        <f t="shared" si="53"/>
        <v/>
      </c>
      <c r="U184" s="48" t="str">
        <f t="shared" si="54"/>
        <v/>
      </c>
      <c r="V184" s="48" t="str">
        <f t="shared" si="55"/>
        <v/>
      </c>
      <c r="W184" s="48" t="str">
        <f t="shared" si="56"/>
        <v/>
      </c>
      <c r="X184" s="48" t="str">
        <f t="shared" si="57"/>
        <v/>
      </c>
      <c r="Y184" s="48" t="str">
        <f t="shared" si="58"/>
        <v/>
      </c>
      <c r="Z184" s="48"/>
      <c r="AA184" s="48" t="str">
        <f t="shared" si="65"/>
        <v/>
      </c>
      <c r="AB184" s="48" t="str">
        <f t="shared" si="59"/>
        <v/>
      </c>
      <c r="AC184" s="48" t="str">
        <f t="shared" si="60"/>
        <v/>
      </c>
      <c r="AD184" s="48" t="str">
        <f t="shared" si="61"/>
        <v/>
      </c>
      <c r="AE184" s="48" t="str">
        <f t="shared" si="62"/>
        <v/>
      </c>
      <c r="AF184" s="48" t="str">
        <f t="shared" si="63"/>
        <v/>
      </c>
      <c r="AG184" s="49" t="str">
        <f t="shared" si="66"/>
        <v/>
      </c>
      <c r="AH184" s="48" t="str">
        <f t="shared" si="64"/>
        <v/>
      </c>
    </row>
    <row r="185" spans="1:34" x14ac:dyDescent="0.2">
      <c r="A185" s="20" t="str">
        <f t="shared" si="67"/>
        <v/>
      </c>
      <c r="B185" s="20"/>
      <c r="C185" s="20" t="str">
        <f t="shared" si="70"/>
        <v/>
      </c>
      <c r="D185" s="21" t="str">
        <f t="shared" si="71"/>
        <v/>
      </c>
      <c r="E185" s="21"/>
      <c r="F185" s="21"/>
      <c r="G185" s="21"/>
      <c r="H185" s="21"/>
      <c r="I185" s="21"/>
      <c r="J185" s="21"/>
      <c r="K185" s="21"/>
      <c r="L185" s="21"/>
      <c r="M185" s="22"/>
      <c r="N185" s="22"/>
      <c r="P185" s="47" t="str">
        <f t="shared" si="50"/>
        <v/>
      </c>
      <c r="Q185" s="47"/>
      <c r="R185" s="48" t="str">
        <f t="shared" si="51"/>
        <v/>
      </c>
      <c r="S185" s="48" t="str">
        <f t="shared" si="52"/>
        <v/>
      </c>
      <c r="T185" s="48" t="str">
        <f t="shared" si="53"/>
        <v/>
      </c>
      <c r="U185" s="48" t="str">
        <f t="shared" si="54"/>
        <v/>
      </c>
      <c r="V185" s="48" t="str">
        <f t="shared" si="55"/>
        <v/>
      </c>
      <c r="W185" s="48" t="str">
        <f t="shared" si="56"/>
        <v/>
      </c>
      <c r="X185" s="48" t="str">
        <f t="shared" si="57"/>
        <v/>
      </c>
      <c r="Y185" s="48" t="str">
        <f t="shared" si="58"/>
        <v/>
      </c>
      <c r="Z185" s="48"/>
      <c r="AA185" s="48" t="str">
        <f t="shared" si="65"/>
        <v/>
      </c>
      <c r="AB185" s="48" t="str">
        <f t="shared" si="59"/>
        <v/>
      </c>
      <c r="AC185" s="48" t="str">
        <f t="shared" si="60"/>
        <v/>
      </c>
      <c r="AD185" s="48" t="str">
        <f t="shared" si="61"/>
        <v/>
      </c>
      <c r="AE185" s="48" t="str">
        <f t="shared" si="62"/>
        <v/>
      </c>
      <c r="AF185" s="48" t="str">
        <f t="shared" si="63"/>
        <v/>
      </c>
      <c r="AG185" s="49" t="str">
        <f t="shared" si="66"/>
        <v/>
      </c>
      <c r="AH185" s="48" t="str">
        <f t="shared" si="64"/>
        <v/>
      </c>
    </row>
    <row r="186" spans="1:34" x14ac:dyDescent="0.2">
      <c r="A186" s="20" t="str">
        <f t="shared" si="67"/>
        <v/>
      </c>
      <c r="B186" s="20"/>
      <c r="C186" s="20" t="str">
        <f t="shared" si="70"/>
        <v/>
      </c>
      <c r="D186" s="21" t="str">
        <f t="shared" si="71"/>
        <v/>
      </c>
      <c r="E186" s="21"/>
      <c r="F186" s="21"/>
      <c r="G186" s="21"/>
      <c r="H186" s="21"/>
      <c r="I186" s="21"/>
      <c r="J186" s="21"/>
      <c r="K186" s="21"/>
      <c r="L186" s="21"/>
      <c r="M186" s="22"/>
      <c r="N186" s="22"/>
      <c r="P186" s="47" t="str">
        <f t="shared" si="50"/>
        <v/>
      </c>
      <c r="Q186" s="47"/>
      <c r="R186" s="48" t="str">
        <f t="shared" si="51"/>
        <v/>
      </c>
      <c r="S186" s="48" t="str">
        <f t="shared" si="52"/>
        <v/>
      </c>
      <c r="T186" s="48" t="str">
        <f t="shared" si="53"/>
        <v/>
      </c>
      <c r="U186" s="48" t="str">
        <f t="shared" si="54"/>
        <v/>
      </c>
      <c r="V186" s="48" t="str">
        <f t="shared" si="55"/>
        <v/>
      </c>
      <c r="W186" s="48" t="str">
        <f t="shared" si="56"/>
        <v/>
      </c>
      <c r="X186" s="48" t="str">
        <f t="shared" si="57"/>
        <v/>
      </c>
      <c r="Y186" s="48" t="str">
        <f t="shared" si="58"/>
        <v/>
      </c>
      <c r="Z186" s="48"/>
      <c r="AA186" s="48" t="str">
        <f t="shared" si="65"/>
        <v/>
      </c>
      <c r="AB186" s="48" t="str">
        <f t="shared" si="59"/>
        <v/>
      </c>
      <c r="AC186" s="48" t="str">
        <f t="shared" si="60"/>
        <v/>
      </c>
      <c r="AD186" s="48" t="str">
        <f t="shared" si="61"/>
        <v/>
      </c>
      <c r="AE186" s="48" t="str">
        <f t="shared" si="62"/>
        <v/>
      </c>
      <c r="AF186" s="48" t="str">
        <f t="shared" si="63"/>
        <v/>
      </c>
      <c r="AG186" s="49" t="str">
        <f t="shared" si="66"/>
        <v/>
      </c>
      <c r="AH186" s="48" t="str">
        <f t="shared" si="64"/>
        <v/>
      </c>
    </row>
    <row r="187" spans="1:34" x14ac:dyDescent="0.2">
      <c r="A187" s="20" t="str">
        <f t="shared" si="67"/>
        <v/>
      </c>
      <c r="B187" s="20"/>
      <c r="C187" s="20" t="str">
        <f t="shared" si="70"/>
        <v/>
      </c>
      <c r="D187" s="21" t="str">
        <f t="shared" si="71"/>
        <v/>
      </c>
      <c r="E187" s="21"/>
      <c r="F187" s="21"/>
      <c r="G187" s="21"/>
      <c r="H187" s="21"/>
      <c r="I187" s="21"/>
      <c r="J187" s="21"/>
      <c r="K187" s="21"/>
      <c r="L187" s="21"/>
      <c r="M187" s="22"/>
      <c r="N187" s="22"/>
      <c r="P187" s="47" t="str">
        <f t="shared" si="50"/>
        <v/>
      </c>
      <c r="Q187" s="47"/>
      <c r="R187" s="48" t="str">
        <f t="shared" si="51"/>
        <v/>
      </c>
      <c r="S187" s="48" t="str">
        <f t="shared" si="52"/>
        <v/>
      </c>
      <c r="T187" s="48" t="str">
        <f t="shared" si="53"/>
        <v/>
      </c>
      <c r="U187" s="48" t="str">
        <f t="shared" si="54"/>
        <v/>
      </c>
      <c r="V187" s="48" t="str">
        <f t="shared" si="55"/>
        <v/>
      </c>
      <c r="W187" s="48" t="str">
        <f t="shared" si="56"/>
        <v/>
      </c>
      <c r="X187" s="48" t="str">
        <f t="shared" si="57"/>
        <v/>
      </c>
      <c r="Y187" s="48" t="str">
        <f t="shared" si="58"/>
        <v/>
      </c>
      <c r="Z187" s="48"/>
      <c r="AA187" s="48" t="str">
        <f t="shared" si="65"/>
        <v/>
      </c>
      <c r="AB187" s="48" t="str">
        <f t="shared" si="59"/>
        <v/>
      </c>
      <c r="AC187" s="48" t="str">
        <f t="shared" si="60"/>
        <v/>
      </c>
      <c r="AD187" s="48" t="str">
        <f t="shared" si="61"/>
        <v/>
      </c>
      <c r="AE187" s="48" t="str">
        <f t="shared" si="62"/>
        <v/>
      </c>
      <c r="AF187" s="48" t="str">
        <f t="shared" si="63"/>
        <v/>
      </c>
      <c r="AG187" s="49" t="str">
        <f t="shared" si="66"/>
        <v/>
      </c>
      <c r="AH187" s="48" t="str">
        <f t="shared" si="64"/>
        <v/>
      </c>
    </row>
    <row r="188" spans="1:34" x14ac:dyDescent="0.2">
      <c r="A188" s="20" t="str">
        <f t="shared" si="67"/>
        <v/>
      </c>
      <c r="B188" s="20"/>
      <c r="C188" s="20" t="str">
        <f t="shared" si="70"/>
        <v/>
      </c>
      <c r="D188" s="21" t="str">
        <f t="shared" si="71"/>
        <v/>
      </c>
      <c r="E188" s="21"/>
      <c r="F188" s="21"/>
      <c r="G188" s="21"/>
      <c r="H188" s="21"/>
      <c r="I188" s="21"/>
      <c r="J188" s="21"/>
      <c r="K188" s="21"/>
      <c r="L188" s="21"/>
      <c r="M188" s="22"/>
      <c r="N188" s="22"/>
      <c r="P188" s="47" t="str">
        <f t="shared" si="50"/>
        <v/>
      </c>
      <c r="Q188" s="47"/>
      <c r="R188" s="48" t="str">
        <f t="shared" si="51"/>
        <v/>
      </c>
      <c r="S188" s="48" t="str">
        <f t="shared" si="52"/>
        <v/>
      </c>
      <c r="T188" s="48" t="str">
        <f t="shared" si="53"/>
        <v/>
      </c>
      <c r="U188" s="48" t="str">
        <f t="shared" si="54"/>
        <v/>
      </c>
      <c r="V188" s="48" t="str">
        <f t="shared" si="55"/>
        <v/>
      </c>
      <c r="W188" s="48" t="str">
        <f t="shared" si="56"/>
        <v/>
      </c>
      <c r="X188" s="48" t="str">
        <f t="shared" si="57"/>
        <v/>
      </c>
      <c r="Y188" s="48" t="str">
        <f t="shared" si="58"/>
        <v/>
      </c>
      <c r="Z188" s="48"/>
      <c r="AA188" s="48" t="str">
        <f t="shared" si="65"/>
        <v/>
      </c>
      <c r="AB188" s="48" t="str">
        <f t="shared" si="59"/>
        <v/>
      </c>
      <c r="AC188" s="48" t="str">
        <f t="shared" si="60"/>
        <v/>
      </c>
      <c r="AD188" s="48" t="str">
        <f t="shared" si="61"/>
        <v/>
      </c>
      <c r="AE188" s="48" t="str">
        <f t="shared" si="62"/>
        <v/>
      </c>
      <c r="AF188" s="48" t="str">
        <f t="shared" si="63"/>
        <v/>
      </c>
      <c r="AG188" s="49" t="str">
        <f t="shared" si="66"/>
        <v/>
      </c>
      <c r="AH188" s="48" t="str">
        <f t="shared" si="64"/>
        <v/>
      </c>
    </row>
    <row r="189" spans="1:34" x14ac:dyDescent="0.2">
      <c r="A189" s="20" t="str">
        <f t="shared" si="67"/>
        <v/>
      </c>
      <c r="B189" s="20"/>
      <c r="C189" s="20" t="str">
        <f t="shared" si="70"/>
        <v/>
      </c>
      <c r="D189" s="21" t="str">
        <f t="shared" si="71"/>
        <v/>
      </c>
      <c r="E189" s="21"/>
      <c r="F189" s="21"/>
      <c r="G189" s="21"/>
      <c r="H189" s="21"/>
      <c r="I189" s="21"/>
      <c r="J189" s="21"/>
      <c r="K189" s="21"/>
      <c r="L189" s="21"/>
      <c r="M189" s="22"/>
      <c r="N189" s="22"/>
      <c r="P189" s="47" t="str">
        <f t="shared" si="50"/>
        <v/>
      </c>
      <c r="Q189" s="47"/>
      <c r="R189" s="48" t="str">
        <f t="shared" si="51"/>
        <v/>
      </c>
      <c r="S189" s="48" t="str">
        <f t="shared" si="52"/>
        <v/>
      </c>
      <c r="T189" s="48" t="str">
        <f t="shared" si="53"/>
        <v/>
      </c>
      <c r="U189" s="48" t="str">
        <f t="shared" si="54"/>
        <v/>
      </c>
      <c r="V189" s="48" t="str">
        <f t="shared" si="55"/>
        <v/>
      </c>
      <c r="W189" s="48" t="str">
        <f t="shared" si="56"/>
        <v/>
      </c>
      <c r="X189" s="48" t="str">
        <f t="shared" si="57"/>
        <v/>
      </c>
      <c r="Y189" s="48" t="str">
        <f t="shared" si="58"/>
        <v/>
      </c>
      <c r="Z189" s="48"/>
      <c r="AA189" s="48" t="str">
        <f t="shared" si="65"/>
        <v/>
      </c>
      <c r="AB189" s="48" t="str">
        <f t="shared" si="59"/>
        <v/>
      </c>
      <c r="AC189" s="48" t="str">
        <f t="shared" si="60"/>
        <v/>
      </c>
      <c r="AD189" s="48" t="str">
        <f t="shared" si="61"/>
        <v/>
      </c>
      <c r="AE189" s="48" t="str">
        <f t="shared" si="62"/>
        <v/>
      </c>
      <c r="AF189" s="48" t="str">
        <f t="shared" si="63"/>
        <v/>
      </c>
      <c r="AG189" s="49" t="str">
        <f t="shared" si="66"/>
        <v/>
      </c>
      <c r="AH189" s="48" t="str">
        <f t="shared" si="64"/>
        <v/>
      </c>
    </row>
    <row r="190" spans="1:34" x14ac:dyDescent="0.2">
      <c r="A190" s="20" t="str">
        <f t="shared" si="67"/>
        <v/>
      </c>
      <c r="B190" s="20"/>
      <c r="C190" s="20" t="str">
        <f t="shared" si="70"/>
        <v/>
      </c>
      <c r="D190" s="21" t="str">
        <f t="shared" si="71"/>
        <v/>
      </c>
      <c r="E190" s="21"/>
      <c r="F190" s="21"/>
      <c r="G190" s="21"/>
      <c r="H190" s="21"/>
      <c r="I190" s="21"/>
      <c r="J190" s="21"/>
      <c r="K190" s="21"/>
      <c r="L190" s="21"/>
      <c r="M190" s="22"/>
      <c r="N190" s="22"/>
      <c r="P190" s="47" t="str">
        <f t="shared" si="50"/>
        <v/>
      </c>
      <c r="Q190" s="47"/>
      <c r="R190" s="48" t="str">
        <f t="shared" si="51"/>
        <v/>
      </c>
      <c r="S190" s="48" t="str">
        <f t="shared" si="52"/>
        <v/>
      </c>
      <c r="T190" s="48" t="str">
        <f t="shared" si="53"/>
        <v/>
      </c>
      <c r="U190" s="48" t="str">
        <f t="shared" si="54"/>
        <v/>
      </c>
      <c r="V190" s="48" t="str">
        <f t="shared" si="55"/>
        <v/>
      </c>
      <c r="W190" s="48" t="str">
        <f t="shared" si="56"/>
        <v/>
      </c>
      <c r="X190" s="48" t="str">
        <f t="shared" si="57"/>
        <v/>
      </c>
      <c r="Y190" s="48" t="str">
        <f t="shared" si="58"/>
        <v/>
      </c>
      <c r="Z190" s="48"/>
      <c r="AA190" s="48" t="str">
        <f t="shared" si="65"/>
        <v/>
      </c>
      <c r="AB190" s="48" t="str">
        <f t="shared" si="59"/>
        <v/>
      </c>
      <c r="AC190" s="48" t="str">
        <f t="shared" si="60"/>
        <v/>
      </c>
      <c r="AD190" s="48" t="str">
        <f t="shared" si="61"/>
        <v/>
      </c>
      <c r="AE190" s="48" t="str">
        <f t="shared" si="62"/>
        <v/>
      </c>
      <c r="AF190" s="48" t="str">
        <f t="shared" si="63"/>
        <v/>
      </c>
      <c r="AG190" s="49" t="str">
        <f t="shared" si="66"/>
        <v/>
      </c>
      <c r="AH190" s="48" t="str">
        <f t="shared" si="64"/>
        <v/>
      </c>
    </row>
    <row r="191" spans="1:34" x14ac:dyDescent="0.2">
      <c r="A191" s="20" t="str">
        <f t="shared" si="67"/>
        <v/>
      </c>
      <c r="B191" s="20"/>
      <c r="C191" s="20" t="str">
        <f t="shared" si="70"/>
        <v/>
      </c>
      <c r="D191" s="21" t="str">
        <f t="shared" si="71"/>
        <v/>
      </c>
      <c r="E191" s="21"/>
      <c r="F191" s="21"/>
      <c r="G191" s="21"/>
      <c r="H191" s="21"/>
      <c r="I191" s="21"/>
      <c r="J191" s="21"/>
      <c r="K191" s="21"/>
      <c r="L191" s="21"/>
      <c r="M191" s="22"/>
      <c r="N191" s="22"/>
      <c r="P191" s="47" t="str">
        <f t="shared" si="50"/>
        <v/>
      </c>
      <c r="Q191" s="47"/>
      <c r="R191" s="48" t="str">
        <f t="shared" si="51"/>
        <v/>
      </c>
      <c r="S191" s="48" t="str">
        <f t="shared" si="52"/>
        <v/>
      </c>
      <c r="T191" s="48" t="str">
        <f t="shared" si="53"/>
        <v/>
      </c>
      <c r="U191" s="48" t="str">
        <f t="shared" si="54"/>
        <v/>
      </c>
      <c r="V191" s="48" t="str">
        <f t="shared" si="55"/>
        <v/>
      </c>
      <c r="W191" s="48" t="str">
        <f t="shared" si="56"/>
        <v/>
      </c>
      <c r="X191" s="48" t="str">
        <f t="shared" si="57"/>
        <v/>
      </c>
      <c r="Y191" s="48" t="str">
        <f t="shared" si="58"/>
        <v/>
      </c>
      <c r="Z191" s="48"/>
      <c r="AA191" s="48" t="str">
        <f t="shared" si="65"/>
        <v/>
      </c>
      <c r="AB191" s="48" t="str">
        <f t="shared" si="59"/>
        <v/>
      </c>
      <c r="AC191" s="48" t="str">
        <f t="shared" si="60"/>
        <v/>
      </c>
      <c r="AD191" s="48" t="str">
        <f t="shared" si="61"/>
        <v/>
      </c>
      <c r="AE191" s="48" t="str">
        <f t="shared" si="62"/>
        <v/>
      </c>
      <c r="AF191" s="48" t="str">
        <f t="shared" si="63"/>
        <v/>
      </c>
      <c r="AG191" s="49" t="str">
        <f t="shared" si="66"/>
        <v/>
      </c>
      <c r="AH191" s="48" t="str">
        <f t="shared" si="64"/>
        <v/>
      </c>
    </row>
    <row r="192" spans="1:34" x14ac:dyDescent="0.2">
      <c r="A192" s="20" t="str">
        <f t="shared" si="67"/>
        <v/>
      </c>
      <c r="B192" s="20"/>
      <c r="C192" s="20" t="str">
        <f t="shared" si="70"/>
        <v/>
      </c>
      <c r="D192" s="21" t="str">
        <f t="shared" si="71"/>
        <v/>
      </c>
      <c r="E192" s="21"/>
      <c r="F192" s="21"/>
      <c r="G192" s="21"/>
      <c r="H192" s="21"/>
      <c r="I192" s="21"/>
      <c r="J192" s="21"/>
      <c r="K192" s="21"/>
      <c r="L192" s="21"/>
      <c r="M192" s="22"/>
      <c r="N192" s="22"/>
      <c r="P192" s="47" t="str">
        <f t="shared" si="50"/>
        <v/>
      </c>
      <c r="Q192" s="47"/>
      <c r="R192" s="48" t="str">
        <f t="shared" si="51"/>
        <v/>
      </c>
      <c r="S192" s="48" t="str">
        <f t="shared" si="52"/>
        <v/>
      </c>
      <c r="T192" s="48" t="str">
        <f t="shared" si="53"/>
        <v/>
      </c>
      <c r="U192" s="48" t="str">
        <f t="shared" si="54"/>
        <v/>
      </c>
      <c r="V192" s="48" t="str">
        <f t="shared" si="55"/>
        <v/>
      </c>
      <c r="W192" s="48" t="str">
        <f t="shared" si="56"/>
        <v/>
      </c>
      <c r="X192" s="48" t="str">
        <f t="shared" si="57"/>
        <v/>
      </c>
      <c r="Y192" s="48" t="str">
        <f t="shared" si="58"/>
        <v/>
      </c>
      <c r="Z192" s="48"/>
      <c r="AA192" s="48" t="str">
        <f t="shared" si="65"/>
        <v/>
      </c>
      <c r="AB192" s="48" t="str">
        <f t="shared" si="59"/>
        <v/>
      </c>
      <c r="AC192" s="48" t="str">
        <f t="shared" si="60"/>
        <v/>
      </c>
      <c r="AD192" s="48" t="str">
        <f t="shared" si="61"/>
        <v/>
      </c>
      <c r="AE192" s="48" t="str">
        <f t="shared" si="62"/>
        <v/>
      </c>
      <c r="AF192" s="48" t="str">
        <f t="shared" si="63"/>
        <v/>
      </c>
      <c r="AG192" s="49" t="str">
        <f t="shared" si="66"/>
        <v/>
      </c>
      <c r="AH192" s="48" t="str">
        <f t="shared" si="64"/>
        <v/>
      </c>
    </row>
    <row r="193" spans="1:34" x14ac:dyDescent="0.2">
      <c r="A193" s="20" t="str">
        <f t="shared" si="67"/>
        <v/>
      </c>
      <c r="B193" s="20"/>
      <c r="C193" s="20" t="str">
        <f t="shared" si="70"/>
        <v/>
      </c>
      <c r="D193" s="21" t="str">
        <f t="shared" si="71"/>
        <v/>
      </c>
      <c r="E193" s="21"/>
      <c r="F193" s="21"/>
      <c r="G193" s="21"/>
      <c r="H193" s="21"/>
      <c r="I193" s="21"/>
      <c r="J193" s="21"/>
      <c r="K193" s="21"/>
      <c r="L193" s="21"/>
      <c r="M193" s="22"/>
      <c r="N193" s="22"/>
      <c r="P193" s="47" t="str">
        <f t="shared" si="50"/>
        <v/>
      </c>
      <c r="Q193" s="47"/>
      <c r="R193" s="48" t="str">
        <f t="shared" si="51"/>
        <v/>
      </c>
      <c r="S193" s="48" t="str">
        <f t="shared" si="52"/>
        <v/>
      </c>
      <c r="T193" s="48" t="str">
        <f t="shared" si="53"/>
        <v/>
      </c>
      <c r="U193" s="48" t="str">
        <f t="shared" si="54"/>
        <v/>
      </c>
      <c r="V193" s="48" t="str">
        <f t="shared" si="55"/>
        <v/>
      </c>
      <c r="W193" s="48" t="str">
        <f t="shared" si="56"/>
        <v/>
      </c>
      <c r="X193" s="48" t="str">
        <f t="shared" si="57"/>
        <v/>
      </c>
      <c r="Y193" s="48" t="str">
        <f t="shared" si="58"/>
        <v/>
      </c>
      <c r="Z193" s="48"/>
      <c r="AA193" s="48" t="str">
        <f t="shared" si="65"/>
        <v/>
      </c>
      <c r="AB193" s="48" t="str">
        <f t="shared" si="59"/>
        <v/>
      </c>
      <c r="AC193" s="48" t="str">
        <f t="shared" si="60"/>
        <v/>
      </c>
      <c r="AD193" s="48" t="str">
        <f t="shared" si="61"/>
        <v/>
      </c>
      <c r="AE193" s="48" t="str">
        <f t="shared" si="62"/>
        <v/>
      </c>
      <c r="AF193" s="48" t="str">
        <f t="shared" si="63"/>
        <v/>
      </c>
      <c r="AG193" s="49" t="str">
        <f t="shared" si="66"/>
        <v/>
      </c>
      <c r="AH193" s="48" t="str">
        <f t="shared" si="64"/>
        <v/>
      </c>
    </row>
    <row r="194" spans="1:34" x14ac:dyDescent="0.2">
      <c r="A194" s="20" t="str">
        <f t="shared" si="67"/>
        <v/>
      </c>
      <c r="B194" s="20"/>
      <c r="C194" s="20" t="str">
        <f t="shared" si="70"/>
        <v/>
      </c>
      <c r="D194" s="21" t="str">
        <f t="shared" si="71"/>
        <v/>
      </c>
      <c r="E194" s="21"/>
      <c r="F194" s="21"/>
      <c r="G194" s="21"/>
      <c r="H194" s="21"/>
      <c r="I194" s="21"/>
      <c r="J194" s="21"/>
      <c r="K194" s="21"/>
      <c r="L194" s="21"/>
      <c r="M194" s="22"/>
      <c r="N194" s="22"/>
      <c r="P194" s="47" t="str">
        <f t="shared" si="50"/>
        <v/>
      </c>
      <c r="Q194" s="47"/>
      <c r="R194" s="48" t="str">
        <f t="shared" si="51"/>
        <v/>
      </c>
      <c r="S194" s="48" t="str">
        <f t="shared" si="52"/>
        <v/>
      </c>
      <c r="T194" s="48" t="str">
        <f t="shared" si="53"/>
        <v/>
      </c>
      <c r="U194" s="48" t="str">
        <f t="shared" si="54"/>
        <v/>
      </c>
      <c r="V194" s="48" t="str">
        <f t="shared" si="55"/>
        <v/>
      </c>
      <c r="W194" s="48" t="str">
        <f t="shared" si="56"/>
        <v/>
      </c>
      <c r="X194" s="48" t="str">
        <f t="shared" si="57"/>
        <v/>
      </c>
      <c r="Y194" s="48" t="str">
        <f t="shared" si="58"/>
        <v/>
      </c>
      <c r="Z194" s="48"/>
      <c r="AA194" s="48" t="str">
        <f t="shared" si="65"/>
        <v/>
      </c>
      <c r="AB194" s="48" t="str">
        <f t="shared" si="59"/>
        <v/>
      </c>
      <c r="AC194" s="48" t="str">
        <f t="shared" si="60"/>
        <v/>
      </c>
      <c r="AD194" s="48" t="str">
        <f t="shared" si="61"/>
        <v/>
      </c>
      <c r="AE194" s="48" t="str">
        <f t="shared" si="62"/>
        <v/>
      </c>
      <c r="AF194" s="48" t="str">
        <f t="shared" si="63"/>
        <v/>
      </c>
      <c r="AG194" s="49" t="str">
        <f t="shared" si="66"/>
        <v/>
      </c>
      <c r="AH194" s="48" t="str">
        <f t="shared" si="64"/>
        <v/>
      </c>
    </row>
    <row r="195" spans="1:34" x14ac:dyDescent="0.2">
      <c r="A195" s="20" t="str">
        <f t="shared" si="67"/>
        <v/>
      </c>
      <c r="B195" s="20"/>
      <c r="C195" s="20" t="str">
        <f t="shared" si="70"/>
        <v/>
      </c>
      <c r="D195" s="21" t="str">
        <f t="shared" si="71"/>
        <v/>
      </c>
      <c r="E195" s="21"/>
      <c r="F195" s="21"/>
      <c r="G195" s="21"/>
      <c r="H195" s="21"/>
      <c r="I195" s="21"/>
      <c r="J195" s="21"/>
      <c r="K195" s="21"/>
      <c r="L195" s="21"/>
      <c r="M195" s="22"/>
      <c r="N195" s="22"/>
      <c r="P195" s="47" t="str">
        <f t="shared" ref="P195:P202" si="72">IF(E195&lt;&gt;"",ROUND(E195,0),"")</f>
        <v/>
      </c>
      <c r="Q195" s="47"/>
      <c r="R195" s="48" t="str">
        <f t="shared" ref="R195:R202" si="73">IF(E195&lt;&gt;"",M$5+P195/34/24,"")</f>
        <v/>
      </c>
      <c r="S195" s="48" t="str">
        <f t="shared" ref="S195:S202" si="74">IF(E195&lt;&gt;"",M$5+200/34/24+(P195-200)/32/24,"")</f>
        <v/>
      </c>
      <c r="T195" s="48" t="str">
        <f t="shared" ref="T195:T202" si="75">IF(E195&lt;&gt;"",M$5+200/34/24+200/32/24+(P195-400)/30/24,"")</f>
        <v/>
      </c>
      <c r="U195" s="48" t="str">
        <f t="shared" ref="U195:U202" si="76">IF(E195&lt;&gt;"",M$5+200/34/24+200/32/24+200/30/24+(P195-600)/28/24,"")</f>
        <v/>
      </c>
      <c r="V195" s="48" t="str">
        <f t="shared" ref="V195:V202" si="77">IF(E195&lt;&gt;"",M$5+200/34/24+200/32/24+200/30/24+400/28/24+(P195-1000)/26/24,"")</f>
        <v/>
      </c>
      <c r="W195" s="48" t="str">
        <f t="shared" ref="W195:W202" si="78">IF(E195&lt;&gt;"",M$5+200/34/24+200/32/24+200/30/24+400/28/24+200/26/24+(P195-1200)/25/24,"")</f>
        <v/>
      </c>
      <c r="X195" s="48" t="str">
        <f t="shared" ref="X195:X202" si="79">IF(E195&lt;&gt;"",M$5+200/34/24+200/32/24+200/30/24+400/28/24+200/26/24+600/25/24+(P195-1800)/23/24,"")</f>
        <v/>
      </c>
      <c r="Y195" s="48" t="str">
        <f t="shared" ref="Y195:Y202" si="80">IF(E195&lt;&gt;"",MAX(R195:X195)*24*60/24/60+1/120/24,"")</f>
        <v/>
      </c>
      <c r="Z195" s="48"/>
      <c r="AA195" s="48" t="str">
        <f t="shared" si="65"/>
        <v/>
      </c>
      <c r="AB195" s="48" t="str">
        <f t="shared" ref="AB195:AB202" si="81">IF(E195&lt;&gt;"",M$5+4/24+(P195-60)/15/24,"")</f>
        <v/>
      </c>
      <c r="AC195" s="48" t="str">
        <f t="shared" ref="AC195:AC202" si="82">IF(E195&lt;&gt;"",M$5+600/15/24+(P195-600)/11.428/24,"")</f>
        <v/>
      </c>
      <c r="AD195" s="48" t="str">
        <f t="shared" ref="AD195:AD202" si="83">IF(E195&lt;&gt;"",M$5+600/15/24+400/11.428/24+200/13.333/24+(P195-1200)/13.333/24,"")</f>
        <v/>
      </c>
      <c r="AE195" s="48" t="str">
        <f t="shared" ref="AE195:AE202" si="84">IF(E195&lt;&gt;"",M$5+600/15/24+400/11.428/24+200/13.333/24+200/13.333/24+(P195-1400)/10/24,"")</f>
        <v/>
      </c>
      <c r="AF195" s="48" t="str">
        <f t="shared" ref="AF195:AF202" si="85">IF(E195&lt;&gt;"",M$5+600/15/24+400/11.428/24+200/13.333/24+200/13.333/24+400/10/24+(P195-1800)/9/24,"")</f>
        <v/>
      </c>
      <c r="AG195" s="49" t="str">
        <f t="shared" si="66"/>
        <v/>
      </c>
      <c r="AH195" s="48" t="str">
        <f t="shared" ref="AH195:AH202" si="86">IF(P195&lt;=60,AA195,AG195)</f>
        <v/>
      </c>
    </row>
    <row r="196" spans="1:34" x14ac:dyDescent="0.2">
      <c r="A196" s="20" t="str">
        <f t="shared" si="67"/>
        <v/>
      </c>
      <c r="B196" s="20"/>
      <c r="C196" s="20" t="str">
        <f t="shared" si="70"/>
        <v/>
      </c>
      <c r="D196" s="21" t="str">
        <f t="shared" si="71"/>
        <v/>
      </c>
      <c r="E196" s="21"/>
      <c r="F196" s="21"/>
      <c r="G196" s="21"/>
      <c r="H196" s="21"/>
      <c r="I196" s="21"/>
      <c r="J196" s="21"/>
      <c r="K196" s="21"/>
      <c r="L196" s="21"/>
      <c r="M196" s="22"/>
      <c r="N196" s="22"/>
      <c r="P196" s="47" t="str">
        <f t="shared" si="72"/>
        <v/>
      </c>
      <c r="Q196" s="47"/>
      <c r="R196" s="48" t="str">
        <f t="shared" si="73"/>
        <v/>
      </c>
      <c r="S196" s="48" t="str">
        <f t="shared" si="74"/>
        <v/>
      </c>
      <c r="T196" s="48" t="str">
        <f t="shared" si="75"/>
        <v/>
      </c>
      <c r="U196" s="48" t="str">
        <f t="shared" si="76"/>
        <v/>
      </c>
      <c r="V196" s="48" t="str">
        <f t="shared" si="77"/>
        <v/>
      </c>
      <c r="W196" s="48" t="str">
        <f t="shared" si="78"/>
        <v/>
      </c>
      <c r="X196" s="48" t="str">
        <f t="shared" si="79"/>
        <v/>
      </c>
      <c r="Y196" s="48" t="str">
        <f t="shared" si="80"/>
        <v/>
      </c>
      <c r="Z196" s="48"/>
      <c r="AA196" s="48" t="str">
        <f t="shared" ref="AA196:AA202" si="87">IF(E196&lt;&gt;"",(AA$5+P196/20/24)+1/120/24,"")</f>
        <v/>
      </c>
      <c r="AB196" s="48" t="str">
        <f t="shared" si="81"/>
        <v/>
      </c>
      <c r="AC196" s="48" t="str">
        <f t="shared" si="82"/>
        <v/>
      </c>
      <c r="AD196" s="48" t="str">
        <f t="shared" si="83"/>
        <v/>
      </c>
      <c r="AE196" s="48" t="str">
        <f t="shared" si="84"/>
        <v/>
      </c>
      <c r="AF196" s="48" t="str">
        <f t="shared" si="85"/>
        <v/>
      </c>
      <c r="AG196" s="49" t="str">
        <f t="shared" ref="AG196:AG202" si="88">IF(E196&lt;&gt;"",IF(P196&lt;1000,MAX(AB196:AC196),MAX(AD196:AF196))+1/120/24,"")</f>
        <v/>
      </c>
      <c r="AH196" s="48" t="str">
        <f t="shared" si="86"/>
        <v/>
      </c>
    </row>
    <row r="197" spans="1:34" x14ac:dyDescent="0.2">
      <c r="A197" s="20" t="str">
        <f t="shared" ref="A197:A202" si="89">IF(E197&lt;&gt;"",A196+1,"")</f>
        <v/>
      </c>
      <c r="B197" s="20"/>
      <c r="C197" s="20" t="str">
        <f t="shared" si="70"/>
        <v/>
      </c>
      <c r="D197" s="21" t="str">
        <f t="shared" si="71"/>
        <v/>
      </c>
      <c r="E197" s="21"/>
      <c r="F197" s="21"/>
      <c r="G197" s="21"/>
      <c r="H197" s="21"/>
      <c r="I197" s="21"/>
      <c r="J197" s="21"/>
      <c r="K197" s="21"/>
      <c r="L197" s="21"/>
      <c r="M197" s="22"/>
      <c r="N197" s="22"/>
      <c r="P197" s="47" t="str">
        <f t="shared" si="72"/>
        <v/>
      </c>
      <c r="Q197" s="47"/>
      <c r="R197" s="48" t="str">
        <f t="shared" si="73"/>
        <v/>
      </c>
      <c r="S197" s="48" t="str">
        <f t="shared" si="74"/>
        <v/>
      </c>
      <c r="T197" s="48" t="str">
        <f t="shared" si="75"/>
        <v/>
      </c>
      <c r="U197" s="48" t="str">
        <f t="shared" si="76"/>
        <v/>
      </c>
      <c r="V197" s="48" t="str">
        <f t="shared" si="77"/>
        <v/>
      </c>
      <c r="W197" s="48" t="str">
        <f t="shared" si="78"/>
        <v/>
      </c>
      <c r="X197" s="48" t="str">
        <f t="shared" si="79"/>
        <v/>
      </c>
      <c r="Y197" s="48" t="str">
        <f t="shared" si="80"/>
        <v/>
      </c>
      <c r="Z197" s="48"/>
      <c r="AA197" s="48" t="str">
        <f t="shared" si="87"/>
        <v/>
      </c>
      <c r="AB197" s="48" t="str">
        <f t="shared" si="81"/>
        <v/>
      </c>
      <c r="AC197" s="48" t="str">
        <f t="shared" si="82"/>
        <v/>
      </c>
      <c r="AD197" s="48" t="str">
        <f t="shared" si="83"/>
        <v/>
      </c>
      <c r="AE197" s="48" t="str">
        <f t="shared" si="84"/>
        <v/>
      </c>
      <c r="AF197" s="48" t="str">
        <f t="shared" si="85"/>
        <v/>
      </c>
      <c r="AG197" s="49" t="str">
        <f t="shared" si="88"/>
        <v/>
      </c>
      <c r="AH197" s="48" t="str">
        <f t="shared" si="86"/>
        <v/>
      </c>
    </row>
    <row r="198" spans="1:34" x14ac:dyDescent="0.2">
      <c r="A198" s="20" t="str">
        <f t="shared" si="89"/>
        <v/>
      </c>
      <c r="B198" s="20"/>
      <c r="C198" s="20" t="str">
        <f t="shared" si="70"/>
        <v/>
      </c>
      <c r="D198" s="21" t="str">
        <f t="shared" si="71"/>
        <v/>
      </c>
      <c r="E198" s="21"/>
      <c r="F198" s="21"/>
      <c r="G198" s="21"/>
      <c r="H198" s="21"/>
      <c r="I198" s="21"/>
      <c r="J198" s="21"/>
      <c r="K198" s="21"/>
      <c r="L198" s="21"/>
      <c r="M198" s="22"/>
      <c r="N198" s="22"/>
      <c r="P198" s="47" t="str">
        <f t="shared" si="72"/>
        <v/>
      </c>
      <c r="Q198" s="47"/>
      <c r="R198" s="48" t="str">
        <f t="shared" si="73"/>
        <v/>
      </c>
      <c r="S198" s="48" t="str">
        <f t="shared" si="74"/>
        <v/>
      </c>
      <c r="T198" s="48" t="str">
        <f t="shared" si="75"/>
        <v/>
      </c>
      <c r="U198" s="48" t="str">
        <f t="shared" si="76"/>
        <v/>
      </c>
      <c r="V198" s="48" t="str">
        <f t="shared" si="77"/>
        <v/>
      </c>
      <c r="W198" s="48" t="str">
        <f t="shared" si="78"/>
        <v/>
      </c>
      <c r="X198" s="48" t="str">
        <f t="shared" si="79"/>
        <v/>
      </c>
      <c r="Y198" s="48" t="str">
        <f t="shared" si="80"/>
        <v/>
      </c>
      <c r="Z198" s="48"/>
      <c r="AA198" s="48" t="str">
        <f t="shared" si="87"/>
        <v/>
      </c>
      <c r="AB198" s="48" t="str">
        <f t="shared" si="81"/>
        <v/>
      </c>
      <c r="AC198" s="48" t="str">
        <f t="shared" si="82"/>
        <v/>
      </c>
      <c r="AD198" s="48" t="str">
        <f t="shared" si="83"/>
        <v/>
      </c>
      <c r="AE198" s="48" t="str">
        <f t="shared" si="84"/>
        <v/>
      </c>
      <c r="AF198" s="48" t="str">
        <f t="shared" si="85"/>
        <v/>
      </c>
      <c r="AG198" s="49" t="str">
        <f t="shared" si="88"/>
        <v/>
      </c>
      <c r="AH198" s="48" t="str">
        <f t="shared" si="86"/>
        <v/>
      </c>
    </row>
    <row r="199" spans="1:34" x14ac:dyDescent="0.2">
      <c r="A199" s="20" t="str">
        <f t="shared" si="89"/>
        <v/>
      </c>
      <c r="B199" s="20"/>
      <c r="C199" s="20" t="str">
        <f t="shared" si="70"/>
        <v/>
      </c>
      <c r="D199" s="21" t="str">
        <f t="shared" si="71"/>
        <v/>
      </c>
      <c r="E199" s="21"/>
      <c r="F199" s="21"/>
      <c r="G199" s="21"/>
      <c r="H199" s="21"/>
      <c r="I199" s="21"/>
      <c r="J199" s="21"/>
      <c r="K199" s="21"/>
      <c r="L199" s="21"/>
      <c r="M199" s="22"/>
      <c r="N199" s="22"/>
      <c r="P199" s="47" t="str">
        <f t="shared" si="72"/>
        <v/>
      </c>
      <c r="Q199" s="47"/>
      <c r="R199" s="48" t="str">
        <f t="shared" si="73"/>
        <v/>
      </c>
      <c r="S199" s="48" t="str">
        <f t="shared" si="74"/>
        <v/>
      </c>
      <c r="T199" s="48" t="str">
        <f t="shared" si="75"/>
        <v/>
      </c>
      <c r="U199" s="48" t="str">
        <f t="shared" si="76"/>
        <v/>
      </c>
      <c r="V199" s="48" t="str">
        <f t="shared" si="77"/>
        <v/>
      </c>
      <c r="W199" s="48" t="str">
        <f t="shared" si="78"/>
        <v/>
      </c>
      <c r="X199" s="48" t="str">
        <f t="shared" si="79"/>
        <v/>
      </c>
      <c r="Y199" s="48" t="str">
        <f t="shared" si="80"/>
        <v/>
      </c>
      <c r="Z199" s="48"/>
      <c r="AA199" s="48" t="str">
        <f t="shared" si="87"/>
        <v/>
      </c>
      <c r="AB199" s="48" t="str">
        <f t="shared" si="81"/>
        <v/>
      </c>
      <c r="AC199" s="48" t="str">
        <f t="shared" si="82"/>
        <v/>
      </c>
      <c r="AD199" s="48" t="str">
        <f t="shared" si="83"/>
        <v/>
      </c>
      <c r="AE199" s="48" t="str">
        <f t="shared" si="84"/>
        <v/>
      </c>
      <c r="AF199" s="48" t="str">
        <f t="shared" si="85"/>
        <v/>
      </c>
      <c r="AG199" s="49" t="str">
        <f t="shared" si="88"/>
        <v/>
      </c>
      <c r="AH199" s="48" t="str">
        <f t="shared" si="86"/>
        <v/>
      </c>
    </row>
    <row r="200" spans="1:34" x14ac:dyDescent="0.2">
      <c r="A200" s="20" t="str">
        <f t="shared" si="89"/>
        <v/>
      </c>
      <c r="B200" s="20"/>
      <c r="C200" s="20" t="str">
        <f t="shared" si="70"/>
        <v/>
      </c>
      <c r="D200" s="21" t="str">
        <f t="shared" si="71"/>
        <v/>
      </c>
      <c r="E200" s="21"/>
      <c r="F200" s="21"/>
      <c r="G200" s="21"/>
      <c r="H200" s="21"/>
      <c r="I200" s="21"/>
      <c r="J200" s="21"/>
      <c r="K200" s="21"/>
      <c r="L200" s="21"/>
      <c r="M200" s="22"/>
      <c r="N200" s="22"/>
      <c r="P200" s="47" t="str">
        <f t="shared" si="72"/>
        <v/>
      </c>
      <c r="Q200" s="47"/>
      <c r="R200" s="48" t="str">
        <f t="shared" si="73"/>
        <v/>
      </c>
      <c r="S200" s="48" t="str">
        <f t="shared" si="74"/>
        <v/>
      </c>
      <c r="T200" s="48" t="str">
        <f t="shared" si="75"/>
        <v/>
      </c>
      <c r="U200" s="48" t="str">
        <f t="shared" si="76"/>
        <v/>
      </c>
      <c r="V200" s="48" t="str">
        <f t="shared" si="77"/>
        <v/>
      </c>
      <c r="W200" s="48" t="str">
        <f t="shared" si="78"/>
        <v/>
      </c>
      <c r="X200" s="48" t="str">
        <f t="shared" si="79"/>
        <v/>
      </c>
      <c r="Y200" s="48" t="str">
        <f t="shared" si="80"/>
        <v/>
      </c>
      <c r="Z200" s="48"/>
      <c r="AA200" s="48" t="str">
        <f t="shared" si="87"/>
        <v/>
      </c>
      <c r="AB200" s="48" t="str">
        <f t="shared" si="81"/>
        <v/>
      </c>
      <c r="AC200" s="48" t="str">
        <f t="shared" si="82"/>
        <v/>
      </c>
      <c r="AD200" s="48" t="str">
        <f t="shared" si="83"/>
        <v/>
      </c>
      <c r="AE200" s="48" t="str">
        <f t="shared" si="84"/>
        <v/>
      </c>
      <c r="AF200" s="48" t="str">
        <f t="shared" si="85"/>
        <v/>
      </c>
      <c r="AG200" s="49" t="str">
        <f t="shared" si="88"/>
        <v/>
      </c>
      <c r="AH200" s="48" t="str">
        <f t="shared" si="86"/>
        <v/>
      </c>
    </row>
    <row r="201" spans="1:34" x14ac:dyDescent="0.2">
      <c r="A201" s="20" t="str">
        <f t="shared" si="89"/>
        <v/>
      </c>
      <c r="B201" s="20"/>
      <c r="C201" s="20" t="str">
        <f t="shared" si="70"/>
        <v/>
      </c>
      <c r="D201" s="21" t="str">
        <f t="shared" si="71"/>
        <v/>
      </c>
      <c r="E201" s="21"/>
      <c r="F201" s="21"/>
      <c r="G201" s="21"/>
      <c r="H201" s="21"/>
      <c r="I201" s="21"/>
      <c r="J201" s="21"/>
      <c r="K201" s="21"/>
      <c r="L201" s="21"/>
      <c r="M201" s="22"/>
      <c r="N201" s="22"/>
      <c r="P201" s="47" t="str">
        <f t="shared" si="72"/>
        <v/>
      </c>
      <c r="Q201" s="47"/>
      <c r="R201" s="48" t="str">
        <f t="shared" si="73"/>
        <v/>
      </c>
      <c r="S201" s="48" t="str">
        <f t="shared" si="74"/>
        <v/>
      </c>
      <c r="T201" s="48" t="str">
        <f t="shared" si="75"/>
        <v/>
      </c>
      <c r="U201" s="48" t="str">
        <f t="shared" si="76"/>
        <v/>
      </c>
      <c r="V201" s="48" t="str">
        <f t="shared" si="77"/>
        <v/>
      </c>
      <c r="W201" s="48" t="str">
        <f t="shared" si="78"/>
        <v/>
      </c>
      <c r="X201" s="48" t="str">
        <f t="shared" si="79"/>
        <v/>
      </c>
      <c r="Y201" s="48" t="str">
        <f t="shared" si="80"/>
        <v/>
      </c>
      <c r="Z201" s="48"/>
      <c r="AA201" s="48" t="str">
        <f t="shared" si="87"/>
        <v/>
      </c>
      <c r="AB201" s="48" t="str">
        <f t="shared" si="81"/>
        <v/>
      </c>
      <c r="AC201" s="48" t="str">
        <f t="shared" si="82"/>
        <v/>
      </c>
      <c r="AD201" s="48" t="str">
        <f t="shared" si="83"/>
        <v/>
      </c>
      <c r="AE201" s="48" t="str">
        <f t="shared" si="84"/>
        <v/>
      </c>
      <c r="AF201" s="48" t="str">
        <f t="shared" si="85"/>
        <v/>
      </c>
      <c r="AG201" s="49" t="str">
        <f t="shared" si="88"/>
        <v/>
      </c>
      <c r="AH201" s="48" t="str">
        <f t="shared" si="86"/>
        <v/>
      </c>
    </row>
    <row r="202" spans="1:34" x14ac:dyDescent="0.2">
      <c r="A202" s="20" t="str">
        <f t="shared" si="89"/>
        <v/>
      </c>
      <c r="B202" s="20"/>
      <c r="C202" s="20" t="str">
        <f t="shared" si="70"/>
        <v/>
      </c>
      <c r="D202" s="21" t="str">
        <f t="shared" si="71"/>
        <v/>
      </c>
      <c r="E202" s="21"/>
      <c r="F202" s="21"/>
      <c r="G202" s="21"/>
      <c r="H202" s="21"/>
      <c r="I202" s="21"/>
      <c r="J202" s="21"/>
      <c r="K202" s="21"/>
      <c r="L202" s="21"/>
      <c r="M202" s="22"/>
      <c r="N202" s="22"/>
      <c r="P202" s="47" t="str">
        <f t="shared" si="72"/>
        <v/>
      </c>
      <c r="Q202" s="47"/>
      <c r="R202" s="48" t="str">
        <f t="shared" si="73"/>
        <v/>
      </c>
      <c r="S202" s="48" t="str">
        <f t="shared" si="74"/>
        <v/>
      </c>
      <c r="T202" s="48" t="str">
        <f t="shared" si="75"/>
        <v/>
      </c>
      <c r="U202" s="48" t="str">
        <f t="shared" si="76"/>
        <v/>
      </c>
      <c r="V202" s="48" t="str">
        <f t="shared" si="77"/>
        <v/>
      </c>
      <c r="W202" s="48" t="str">
        <f t="shared" si="78"/>
        <v/>
      </c>
      <c r="X202" s="48" t="str">
        <f t="shared" si="79"/>
        <v/>
      </c>
      <c r="Y202" s="48" t="str">
        <f t="shared" si="80"/>
        <v/>
      </c>
      <c r="Z202" s="48"/>
      <c r="AA202" s="48" t="str">
        <f t="shared" si="87"/>
        <v/>
      </c>
      <c r="AB202" s="48" t="str">
        <f t="shared" si="81"/>
        <v/>
      </c>
      <c r="AC202" s="48" t="str">
        <f t="shared" si="82"/>
        <v/>
      </c>
      <c r="AD202" s="48" t="str">
        <f t="shared" si="83"/>
        <v/>
      </c>
      <c r="AE202" s="48" t="str">
        <f t="shared" si="84"/>
        <v/>
      </c>
      <c r="AF202" s="48" t="str">
        <f t="shared" si="85"/>
        <v/>
      </c>
      <c r="AG202" s="49" t="str">
        <f t="shared" si="88"/>
        <v/>
      </c>
      <c r="AH202" s="48" t="str">
        <f t="shared" si="86"/>
        <v/>
      </c>
    </row>
  </sheetData>
  <autoFilter ref="A3:N202" xr:uid="{00000000-0001-0000-0000-000000000000}"/>
  <mergeCells count="4">
    <mergeCell ref="B2:C2"/>
    <mergeCell ref="B1:C1"/>
    <mergeCell ref="G2:H2"/>
    <mergeCell ref="G1:H1"/>
  </mergeCells>
  <phoneticPr fontId="1"/>
  <pageMargins left="0.7" right="0.7" top="0.75" bottom="0.75" header="0.3" footer="0.3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04"/>
  <sheetViews>
    <sheetView tabSelected="1" view="pageBreakPreview" topLeftCell="A68" zoomScale="70" zoomScaleNormal="100" zoomScaleSheetLayoutView="70" workbookViewId="0">
      <selection activeCell="N95" sqref="N95"/>
    </sheetView>
  </sheetViews>
  <sheetFormatPr defaultColWidth="9" defaultRowHeight="13" x14ac:dyDescent="0.2"/>
  <cols>
    <col min="1" max="1" width="5.36328125" bestFit="1" customWidth="1"/>
    <col min="2" max="2" width="5.26953125" bestFit="1" customWidth="1"/>
    <col min="3" max="3" width="5.36328125" bestFit="1" customWidth="1"/>
    <col min="4" max="4" width="6.453125" bestFit="1" customWidth="1"/>
    <col min="5" max="5" width="7.453125" bestFit="1" customWidth="1"/>
    <col min="6" max="6" width="29.36328125" bestFit="1" customWidth="1"/>
    <col min="7" max="7" width="5.26953125" bestFit="1" customWidth="1"/>
    <col min="8" max="8" width="11" bestFit="1" customWidth="1"/>
    <col min="9" max="9" width="4.36328125" bestFit="1" customWidth="1"/>
    <col min="10" max="10" width="5.7265625" bestFit="1" customWidth="1"/>
    <col min="11" max="11" width="23.36328125" customWidth="1"/>
    <col min="12" max="12" width="30.26953125" customWidth="1"/>
    <col min="13" max="14" width="8.90625" bestFit="1" customWidth="1"/>
    <col min="15" max="15" width="2.6328125" customWidth="1"/>
  </cols>
  <sheetData>
    <row r="1" spans="1:14" x14ac:dyDescent="0.2">
      <c r="A1" s="20" t="s">
        <v>38</v>
      </c>
      <c r="B1" s="74" t="s">
        <v>39</v>
      </c>
      <c r="C1" s="74"/>
      <c r="D1" s="20" t="s">
        <v>33</v>
      </c>
      <c r="E1" s="20" t="s">
        <v>34</v>
      </c>
      <c r="F1" s="74" t="s">
        <v>40</v>
      </c>
      <c r="G1" s="74"/>
      <c r="H1" s="20" t="s">
        <v>41</v>
      </c>
      <c r="L1" s="25" t="s">
        <v>42</v>
      </c>
      <c r="M1" s="26" t="s">
        <v>43</v>
      </c>
      <c r="N1" s="27" t="s">
        <v>44</v>
      </c>
    </row>
    <row r="2" spans="1:14" x14ac:dyDescent="0.2">
      <c r="A2" s="20" t="str">
        <f>CONCATENATE("ver.",キューシート計算用!A2)</f>
        <v>ver.10</v>
      </c>
      <c r="B2" s="20" t="str">
        <f>キューシート計算用!B2</f>
        <v>2023.3.30</v>
      </c>
      <c r="C2" s="20"/>
      <c r="D2" s="20">
        <f>キューシート計算用!D2</f>
        <v>0</v>
      </c>
      <c r="E2" s="20">
        <f>キューシート計算用!E2</f>
        <v>600</v>
      </c>
      <c r="F2" s="74" t="str">
        <f>キューシート計算用!F2</f>
        <v>SR600北関東</v>
      </c>
      <c r="G2" s="74"/>
      <c r="H2" s="23">
        <f>キューシート計算用!G2</f>
        <v>1</v>
      </c>
      <c r="M2" s="28" t="s">
        <v>45</v>
      </c>
      <c r="N2" t="s">
        <v>46</v>
      </c>
    </row>
    <row r="4" spans="1:14" x14ac:dyDescent="0.2">
      <c r="A4" s="20" t="s">
        <v>2</v>
      </c>
      <c r="B4" s="20" t="s">
        <v>0</v>
      </c>
      <c r="C4" s="20" t="s">
        <v>4</v>
      </c>
      <c r="D4" s="20" t="s">
        <v>5</v>
      </c>
      <c r="E4" s="20" t="s">
        <v>6</v>
      </c>
      <c r="F4" s="20" t="s">
        <v>1</v>
      </c>
      <c r="G4" s="20" t="s">
        <v>27</v>
      </c>
      <c r="H4" s="20" t="s">
        <v>25</v>
      </c>
      <c r="I4" s="20" t="s">
        <v>28</v>
      </c>
      <c r="J4" s="20" t="s">
        <v>29</v>
      </c>
      <c r="K4" s="20" t="s">
        <v>30</v>
      </c>
      <c r="L4" s="20" t="s">
        <v>26</v>
      </c>
      <c r="M4" s="20" t="s">
        <v>8</v>
      </c>
      <c r="N4" s="20" t="s">
        <v>9</v>
      </c>
    </row>
    <row r="5" spans="1:14" x14ac:dyDescent="0.2">
      <c r="A5" s="20">
        <f>IF(キューシート計算用!A5&lt;&gt;"",キューシート計算用!A5,"")</f>
        <v>1</v>
      </c>
      <c r="B5" s="20" t="str">
        <f>IF(キューシート計算用!B5&lt;&gt;"",キューシート計算用!B5,"")</f>
        <v>PC1</v>
      </c>
      <c r="C5" s="20">
        <f>IF(キューシート計算用!C5&lt;&gt;"",キューシート計算用!C5,"")</f>
        <v>0</v>
      </c>
      <c r="D5" s="21">
        <f>IF(キューシート計算用!D5&lt;&gt;"",キューシート計算用!D5,"")</f>
        <v>0</v>
      </c>
      <c r="E5" s="21">
        <f>IF(キューシート計算用!E5&lt;&gt;"",キューシート計算用!E5,"")</f>
        <v>0</v>
      </c>
      <c r="F5" s="20" t="str">
        <f>IF(キューシート計算用!F5&lt;&gt;"",キューシート計算用!F5,"")</f>
        <v>start 宇都宮森林公園</v>
      </c>
      <c r="G5" s="20" t="str">
        <f>IF(キューシート計算用!G5&lt;&gt;"",キューシート計算用!G5,"")</f>
        <v>-</v>
      </c>
      <c r="H5" s="20" t="str">
        <f>IF(キューシート計算用!H5&lt;&gt;"",キューシート計算用!H5,"")</f>
        <v>右</v>
      </c>
      <c r="I5" s="20" t="str">
        <f>IF(キューシート計算用!I5&lt;&gt;"",キューシート計算用!I5,"")</f>
        <v/>
      </c>
      <c r="J5" s="20" t="str">
        <f>IF(キューシート計算用!J5&lt;&gt;"",キューシート計算用!J5,"")</f>
        <v/>
      </c>
      <c r="K5" s="40" t="str">
        <f>IF(キューシート計算用!K5&lt;&gt;"",キューシート計算用!K5,"")</f>
        <v/>
      </c>
      <c r="L5" s="40" t="str">
        <f>IF(キューシート計算用!L5&lt;&gt;"",キューシート計算用!L5,"")</f>
        <v/>
      </c>
      <c r="M5" s="22">
        <f>IF(キューシート計算用!M5&lt;&gt;"",キューシート計算用!M5,"")</f>
        <v>1</v>
      </c>
      <c r="N5" s="22" t="str">
        <f>IF(キューシート計算用!N5&lt;&gt;"",キューシート計算用!N5,"")</f>
        <v/>
      </c>
    </row>
    <row r="6" spans="1:14" x14ac:dyDescent="0.2">
      <c r="A6" s="20">
        <f>IF(キューシート計算用!A6&lt;&gt;"",キューシート計算用!A6,"")</f>
        <v>2</v>
      </c>
      <c r="B6" s="20" t="str">
        <f>IF(キューシート計算用!B6&lt;&gt;"",キューシート計算用!B6,"")</f>
        <v/>
      </c>
      <c r="C6" s="20">
        <f>IF(キューシート計算用!C6&lt;&gt;"",キューシート計算用!C6,"")</f>
        <v>3.2</v>
      </c>
      <c r="D6" s="21">
        <f>IF(キューシート計算用!D6&lt;&gt;"",キューシート計算用!D6,"")</f>
        <v>3.2</v>
      </c>
      <c r="E6" s="21">
        <f>IF(キューシート計算用!E6&lt;&gt;"",キューシート計算用!E6,"")</f>
        <v>3.2</v>
      </c>
      <c r="F6" s="20" t="str">
        <f>IF(キューシート計算用!F6&lt;&gt;"",キューシート計算用!F6,"")</f>
        <v>田野町</v>
      </c>
      <c r="G6" s="20" t="str">
        <f>IF(キューシート計算用!G6&lt;&gt;"",キューシート計算用!G6,"")</f>
        <v>┼</v>
      </c>
      <c r="H6" s="20" t="str">
        <f>IF(キューシート計算用!H6&lt;&gt;"",キューシート計算用!H6,"")</f>
        <v>右</v>
      </c>
      <c r="I6" s="20" t="str">
        <f>IF(キューシート計算用!I6&lt;&gt;"",キューシート計算用!I6,"")</f>
        <v>〇</v>
      </c>
      <c r="J6" s="20" t="str">
        <f>IF(キューシート計算用!J6&lt;&gt;"",キューシート計算用!J6,"")</f>
        <v>D70</v>
      </c>
      <c r="K6" s="40" t="str">
        <f>IF(キューシート計算用!K6&lt;&gt;"",キューシート計算用!K6,"")</f>
        <v>日光　国道121号</v>
      </c>
      <c r="L6" s="40" t="str">
        <f>IF(キューシート計算用!L6&lt;&gt;"",キューシート計算用!L6,"")</f>
        <v>②ファミマ　③7-11</v>
      </c>
      <c r="M6" s="22" t="str">
        <f>IF(キューシート計算用!M6&lt;&gt;"",キューシート計算用!M6,"")</f>
        <v/>
      </c>
      <c r="N6" s="22" t="str">
        <f>IF(キューシート計算用!N6&lt;&gt;"",キューシート計算用!N6,"")</f>
        <v/>
      </c>
    </row>
    <row r="7" spans="1:14" x14ac:dyDescent="0.2">
      <c r="A7" s="20">
        <f>IF(キューシート計算用!A7&lt;&gt;"",キューシート計算用!A7,"")</f>
        <v>3</v>
      </c>
      <c r="B7" s="20" t="str">
        <f>IF(キューシート計算用!B7&lt;&gt;"",キューシート計算用!B7,"")</f>
        <v/>
      </c>
      <c r="C7" s="20">
        <f>IF(キューシート計算用!C7&lt;&gt;"",キューシート計算用!C7,"")</f>
        <v>8.6000000000000014</v>
      </c>
      <c r="D7" s="21">
        <f>IF(キューシート計算用!D7&lt;&gt;"",キューシート計算用!D7,"")</f>
        <v>11.8</v>
      </c>
      <c r="E7" s="21">
        <f>IF(キューシート計算用!E7&lt;&gt;"",キューシート計算用!E7,"")</f>
        <v>11.8</v>
      </c>
      <c r="F7" s="20" t="str">
        <f>IF(キューシート計算用!F7&lt;&gt;"",キューシート計算用!F7,"")</f>
        <v>文挟</v>
      </c>
      <c r="G7" s="20" t="str">
        <f>IF(キューシート計算用!G7&lt;&gt;"",キューシート計算用!G7,"")</f>
        <v>┬</v>
      </c>
      <c r="H7" s="20" t="str">
        <f>IF(キューシート計算用!H7&lt;&gt;"",キューシート計算用!H7,"")</f>
        <v>右</v>
      </c>
      <c r="I7" s="20" t="str">
        <f>IF(キューシート計算用!I7&lt;&gt;"",キューシート計算用!I7,"")</f>
        <v>〇</v>
      </c>
      <c r="J7" s="20" t="str">
        <f>IF(キューシート計算用!J7&lt;&gt;"",キューシート計算用!J7,"")</f>
        <v>N121</v>
      </c>
      <c r="K7" s="40" t="str">
        <f>IF(キューシート計算用!K7&lt;&gt;"",キューシート計算用!K7,"")</f>
        <v>日光市街</v>
      </c>
      <c r="L7" s="40" t="str">
        <f>IF(キューシート計算用!L7&lt;&gt;"",キューシート計算用!L7,"")</f>
        <v>踏み切り直後</v>
      </c>
      <c r="M7" s="22" t="str">
        <f>IF(キューシート計算用!M7&lt;&gt;"",キューシート計算用!M7,"")</f>
        <v/>
      </c>
      <c r="N7" s="22" t="str">
        <f>IF(キューシート計算用!N7&lt;&gt;"",キューシート計算用!N7,"")</f>
        <v/>
      </c>
    </row>
    <row r="8" spans="1:14" x14ac:dyDescent="0.2">
      <c r="A8" s="20">
        <f>IF(キューシート計算用!A8&lt;&gt;"",キューシート計算用!A8,"")</f>
        <v>4</v>
      </c>
      <c r="B8" s="20" t="str">
        <f>IF(キューシート計算用!B8&lt;&gt;"",キューシート計算用!B8,"")</f>
        <v/>
      </c>
      <c r="C8" s="20">
        <f>IF(キューシート計算用!C8&lt;&gt;"",キューシート計算用!C8,"")</f>
        <v>0.19999999999999929</v>
      </c>
      <c r="D8" s="21">
        <f>IF(キューシート計算用!D8&lt;&gt;"",キューシート計算用!D8,"")</f>
        <v>12</v>
      </c>
      <c r="E8" s="21">
        <f>IF(キューシート計算用!E8&lt;&gt;"",キューシート計算用!E8,"")</f>
        <v>12</v>
      </c>
      <c r="F8" s="20" t="str">
        <f>IF(キューシート計算用!F8&lt;&gt;"",キューシート計算用!F8,"")</f>
        <v/>
      </c>
      <c r="G8" s="20" t="str">
        <f>IF(キューシート計算用!G8&lt;&gt;"",キューシート計算用!G8,"")</f>
        <v>┤</v>
      </c>
      <c r="H8" s="20" t="str">
        <f>IF(キューシート計算用!H8&lt;&gt;"",キューシート計算用!H8,"")</f>
        <v>左</v>
      </c>
      <c r="I8" s="20" t="str">
        <f>IF(キューシート計算用!I8&lt;&gt;"",キューシート計算用!I8,"")</f>
        <v>〇</v>
      </c>
      <c r="J8" s="20" t="str">
        <f>IF(キューシート計算用!J8&lt;&gt;"",キューシート計算用!J8,"")</f>
        <v>D70</v>
      </c>
      <c r="K8" s="40" t="str">
        <f>IF(キューシート計算用!K8&lt;&gt;"",キューシート計算用!K8,"")</f>
        <v/>
      </c>
      <c r="L8" s="40" t="str">
        <f>IF(キューシート計算用!L8&lt;&gt;"",キューシート計算用!L8,"")</f>
        <v>②JA落合直売所</v>
      </c>
      <c r="M8" s="22" t="str">
        <f>IF(キューシート計算用!M8&lt;&gt;"",キューシート計算用!M8,"")</f>
        <v/>
      </c>
      <c r="N8" s="22" t="str">
        <f>IF(キューシート計算用!N8&lt;&gt;"",キューシート計算用!N8,"")</f>
        <v/>
      </c>
    </row>
    <row r="9" spans="1:14" x14ac:dyDescent="0.2">
      <c r="A9" s="20">
        <f>IF(キューシート計算用!A9&lt;&gt;"",キューシート計算用!A9,"")</f>
        <v>5</v>
      </c>
      <c r="B9" s="20" t="str">
        <f>IF(キューシート計算用!B9&lt;&gt;"",キューシート計算用!B9,"")</f>
        <v/>
      </c>
      <c r="C9" s="20">
        <f>IF(キューシート計算用!C9&lt;&gt;"",キューシート計算用!C9,"")</f>
        <v>1.0999999999999996</v>
      </c>
      <c r="D9" s="21">
        <f>IF(キューシート計算用!D9&lt;&gt;"",キューシート計算用!D9,"")</f>
        <v>13.1</v>
      </c>
      <c r="E9" s="21">
        <f>IF(キューシート計算用!E9&lt;&gt;"",キューシート計算用!E9,"")</f>
        <v>13.1</v>
      </c>
      <c r="F9" s="20" t="str">
        <f>IF(キューシート計算用!F9&lt;&gt;"",キューシート計算用!F9,"")</f>
        <v/>
      </c>
      <c r="G9" s="20" t="str">
        <f>IF(キューシート計算用!G9&lt;&gt;"",キューシート計算用!G9,"")</f>
        <v>┤</v>
      </c>
      <c r="H9" s="20" t="str">
        <f>IF(キューシート計算用!H9&lt;&gt;"",キューシート計算用!H9,"")</f>
        <v>左</v>
      </c>
      <c r="I9" s="20" t="str">
        <f>IF(キューシート計算用!I9&lt;&gt;"",キューシート計算用!I9,"")</f>
        <v/>
      </c>
      <c r="J9" s="20" t="str">
        <f>IF(キューシート計算用!J9&lt;&gt;"",キューシート計算用!J9,"")</f>
        <v>D149</v>
      </c>
      <c r="K9" s="40" t="str">
        <f>IF(キューシート計算用!K9&lt;&gt;"",キューシート計算用!K9,"")</f>
        <v>小来川11km</v>
      </c>
      <c r="L9" s="40" t="str">
        <f>IF(キューシート計算用!L9&lt;&gt;"",キューシート計算用!L9,"")</f>
        <v>石橋渡る</v>
      </c>
      <c r="M9" s="22" t="str">
        <f>IF(キューシート計算用!M9&lt;&gt;"",キューシート計算用!M9,"")</f>
        <v/>
      </c>
      <c r="N9" s="22" t="str">
        <f>IF(キューシート計算用!N9&lt;&gt;"",キューシート計算用!N9,"")</f>
        <v/>
      </c>
    </row>
    <row r="10" spans="1:14" x14ac:dyDescent="0.2">
      <c r="A10" s="20">
        <f>IF(キューシート計算用!A10&lt;&gt;"",キューシート計算用!A10,"")</f>
        <v>6</v>
      </c>
      <c r="B10" s="20" t="str">
        <f>IF(キューシート計算用!B10&lt;&gt;"",キューシート計算用!B10,"")</f>
        <v/>
      </c>
      <c r="C10" s="20">
        <f>IF(キューシート計算用!C10&lt;&gt;"",キューシート計算用!C10,"")</f>
        <v>2.2000000000000011</v>
      </c>
      <c r="D10" s="21">
        <f>IF(キューシート計算用!D10&lt;&gt;"",キューシート計算用!D10,"")</f>
        <v>15.3</v>
      </c>
      <c r="E10" s="21">
        <f>IF(キューシート計算用!E10&lt;&gt;"",キューシート計算用!E10,"")</f>
        <v>15.3</v>
      </c>
      <c r="F10" s="20" t="str">
        <f>IF(キューシート計算用!F10&lt;&gt;"",キューシート計算用!F10,"")</f>
        <v/>
      </c>
      <c r="G10" s="20" t="str">
        <f>IF(キューシート計算用!G10&lt;&gt;"",キューシート計算用!G10,"")</f>
        <v>┬</v>
      </c>
      <c r="H10" s="20" t="str">
        <f>IF(キューシート計算用!H10&lt;&gt;"",キューシート計算用!H10,"")</f>
        <v>右</v>
      </c>
      <c r="I10" s="20" t="str">
        <f>IF(キューシート計算用!I10&lt;&gt;"",キューシート計算用!I10,"")</f>
        <v/>
      </c>
      <c r="J10" s="20" t="str">
        <f>IF(キューシート計算用!J10&lt;&gt;"",キューシート計算用!J10,"")</f>
        <v>D149</v>
      </c>
      <c r="K10" s="40" t="str">
        <f>IF(キューシート計算用!K10&lt;&gt;"",キューシート計算用!K10,"")</f>
        <v>小来川</v>
      </c>
      <c r="L10" s="40" t="str">
        <f>IF(キューシート計算用!L10&lt;&gt;"",キューシート計算用!L10,"")</f>
        <v>一時停止</v>
      </c>
      <c r="M10" s="22" t="str">
        <f>IF(キューシート計算用!M10&lt;&gt;"",キューシート計算用!M10,"")</f>
        <v/>
      </c>
      <c r="N10" s="22" t="str">
        <f>IF(キューシート計算用!N10&lt;&gt;"",キューシート計算用!N10,"")</f>
        <v/>
      </c>
    </row>
    <row r="11" spans="1:14" x14ac:dyDescent="0.2">
      <c r="A11" s="20">
        <f>IF(キューシート計算用!A11&lt;&gt;"",キューシート計算用!A11,"")</f>
        <v>7</v>
      </c>
      <c r="B11" s="20" t="str">
        <f>IF(キューシート計算用!B11&lt;&gt;"",キューシート計算用!B11,"")</f>
        <v/>
      </c>
      <c r="C11" s="20">
        <f>IF(キューシート計算用!C11&lt;&gt;"",キューシート計算用!C11,"")</f>
        <v>8.6999999999999993</v>
      </c>
      <c r="D11" s="21">
        <f>IF(キューシート計算用!D11&lt;&gt;"",キューシート計算用!D11,"")</f>
        <v>24</v>
      </c>
      <c r="E11" s="21">
        <f>IF(キューシート計算用!E11&lt;&gt;"",キューシート計算用!E11,"")</f>
        <v>24</v>
      </c>
      <c r="F11" s="20" t="str">
        <f>IF(キューシート計算用!F11&lt;&gt;"",キューシート計算用!F11,"")</f>
        <v/>
      </c>
      <c r="G11" s="20" t="str">
        <f>IF(キューシート計算用!G11&lt;&gt;"",キューシート計算用!G11,"")</f>
        <v>Y</v>
      </c>
      <c r="H11" s="20" t="str">
        <f>IF(キューシート計算用!H11&lt;&gt;"",キューシート計算用!H11,"")</f>
        <v>左</v>
      </c>
      <c r="I11" s="20" t="str">
        <f>IF(キューシート計算用!I11&lt;&gt;"",キューシート計算用!I11,"")</f>
        <v/>
      </c>
      <c r="J11" s="20" t="str">
        <f>IF(キューシート計算用!J11&lt;&gt;"",キューシート計算用!J11,"")</f>
        <v>D149</v>
      </c>
      <c r="K11" s="40" t="str">
        <f>IF(キューシート計算用!K11&lt;&gt;"",キューシート計算用!K11,"")</f>
        <v>古峰原14km</v>
      </c>
      <c r="L11" s="40" t="str">
        <f>IF(キューシート計算用!L11&lt;&gt;"",キューシート計算用!L11,"")</f>
        <v>正面神社</v>
      </c>
      <c r="M11" s="22" t="str">
        <f>IF(キューシート計算用!M11&lt;&gt;"",キューシート計算用!M11,"")</f>
        <v/>
      </c>
      <c r="N11" s="22" t="str">
        <f>IF(キューシート計算用!N11&lt;&gt;"",キューシート計算用!N11,"")</f>
        <v/>
      </c>
    </row>
    <row r="12" spans="1:14" x14ac:dyDescent="0.2">
      <c r="A12" s="20">
        <f>IF(キューシート計算用!A12&lt;&gt;"",キューシート計算用!A12,"")</f>
        <v>8</v>
      </c>
      <c r="B12" s="20" t="str">
        <f>IF(キューシート計算用!B12&lt;&gt;"",キューシート計算用!B12,"")</f>
        <v>PC2</v>
      </c>
      <c r="C12" s="20">
        <f>IF(キューシート計算用!C12&lt;&gt;"",キューシート計算用!C12,"")</f>
        <v>11</v>
      </c>
      <c r="D12" s="21">
        <f>IF(キューシート計算用!D12&lt;&gt;"",キューシート計算用!D12,"")</f>
        <v>35</v>
      </c>
      <c r="E12" s="21">
        <f>IF(キューシート計算用!E12&lt;&gt;"",キューシート計算用!E12,"")</f>
        <v>35</v>
      </c>
      <c r="F12" s="20" t="str">
        <f>IF(キューシート計算用!F12&lt;&gt;"",キューシート計算用!F12,"")</f>
        <v>滝ヶ原峠</v>
      </c>
      <c r="G12" s="20" t="str">
        <f>IF(キューシート計算用!G12&lt;&gt;"",キューシート計算用!G12,"")</f>
        <v>Y</v>
      </c>
      <c r="H12" s="20" t="str">
        <f>IF(キューシート計算用!H12&lt;&gt;"",キューシート計算用!H12,"")</f>
        <v>右</v>
      </c>
      <c r="I12" s="20" t="str">
        <f>IF(キューシート計算用!I12&lt;&gt;"",キューシート計算用!I12,"")</f>
        <v/>
      </c>
      <c r="J12" s="20" t="str">
        <f>IF(キューシート計算用!J12&lt;&gt;"",キューシート計算用!J12,"")</f>
        <v/>
      </c>
      <c r="K12" s="40" t="str">
        <f>IF(キューシート計算用!K12&lt;&gt;"",キューシート計算用!K12,"")</f>
        <v/>
      </c>
      <c r="L12" s="40" t="str">
        <f>IF(キューシート計算用!L12&lt;&gt;"",キューシート計算用!L12,"")</f>
        <v/>
      </c>
      <c r="M12" s="22" t="str">
        <f>IF(キューシート計算用!M12&lt;&gt;"",キューシート計算用!M12,"")</f>
        <v/>
      </c>
      <c r="N12" s="22" t="str">
        <f>IF(キューシート計算用!N12&lt;&gt;"",キューシート計算用!N12,"")</f>
        <v/>
      </c>
    </row>
    <row r="13" spans="1:14" x14ac:dyDescent="0.2">
      <c r="A13" s="20">
        <f>IF(キューシート計算用!A13&lt;&gt;"",キューシート計算用!A13,"")</f>
        <v>9</v>
      </c>
      <c r="B13" s="20" t="str">
        <f>IF(キューシート計算用!B13&lt;&gt;"",キューシート計算用!B13,"")</f>
        <v/>
      </c>
      <c r="C13" s="20">
        <f>IF(キューシート計算用!C13&lt;&gt;"",キューシート計算用!C13,"")</f>
        <v>3.7999999999999972</v>
      </c>
      <c r="D13" s="21">
        <f>IF(キューシート計算用!D13&lt;&gt;"",キューシート計算用!D13,"")</f>
        <v>3.7999999999999972</v>
      </c>
      <c r="E13" s="21">
        <f>IF(キューシート計算用!E13&lt;&gt;"",キューシート計算用!E13,"")</f>
        <v>38.799999999999997</v>
      </c>
      <c r="F13" s="20" t="str">
        <f>IF(キューシート計算用!F13&lt;&gt;"",キューシート計算用!F13,"")</f>
        <v/>
      </c>
      <c r="G13" s="20" t="str">
        <f>IF(キューシート計算用!G13&lt;&gt;"",キューシート計算用!G13,"")</f>
        <v>┬</v>
      </c>
      <c r="H13" s="20" t="str">
        <f>IF(キューシート計算用!H13&lt;&gt;"",キューシート計算用!H13,"")</f>
        <v>左</v>
      </c>
      <c r="I13" s="20" t="str">
        <f>IF(キューシート計算用!I13&lt;&gt;"",キューシート計算用!I13,"")</f>
        <v/>
      </c>
      <c r="J13" s="20" t="str">
        <f>IF(キューシート計算用!J13&lt;&gt;"",キューシート計算用!J13,"")</f>
        <v/>
      </c>
      <c r="K13" s="40" t="str">
        <f>IF(キューシート計算用!K13&lt;&gt;"",キューシート計算用!K13,"")</f>
        <v>足尾　中禅寺湖</v>
      </c>
      <c r="L13" s="40" t="str">
        <f>IF(キューシート計算用!L13&lt;&gt;"",キューシート計算用!L13,"")</f>
        <v/>
      </c>
      <c r="M13" s="22" t="str">
        <f>IF(キューシート計算用!M13&lt;&gt;"",キューシート計算用!M13,"")</f>
        <v/>
      </c>
      <c r="N13" s="22" t="str">
        <f>IF(キューシート計算用!N13&lt;&gt;"",キューシート計算用!N13,"")</f>
        <v/>
      </c>
    </row>
    <row r="14" spans="1:14" x14ac:dyDescent="0.2">
      <c r="A14" s="20">
        <f>IF(キューシート計算用!A14&lt;&gt;"",キューシート計算用!A14,"")</f>
        <v>10</v>
      </c>
      <c r="B14" s="20" t="str">
        <f>IF(キューシート計算用!B14&lt;&gt;"",キューシート計算用!B14,"")</f>
        <v/>
      </c>
      <c r="C14" s="20">
        <f>IF(キューシート計算用!C14&lt;&gt;"",キューシート計算用!C14,"")</f>
        <v>1.7000000000000028</v>
      </c>
      <c r="D14" s="21">
        <f>IF(キューシート計算用!D14&lt;&gt;"",キューシート計算用!D14,"")</f>
        <v>5.5</v>
      </c>
      <c r="E14" s="21">
        <f>IF(キューシート計算用!E14&lt;&gt;"",キューシート計算用!E14,"")</f>
        <v>40.5</v>
      </c>
      <c r="F14" s="20" t="str">
        <f>IF(キューシート計算用!F14&lt;&gt;"",キューシート計算用!F14,"")</f>
        <v>細尾大谷橋</v>
      </c>
      <c r="G14" s="20" t="str">
        <f>IF(キューシート計算用!G14&lt;&gt;"",キューシート計算用!G14,"")</f>
        <v>┼</v>
      </c>
      <c r="H14" s="20" t="str">
        <f>IF(キューシート計算用!H14&lt;&gt;"",キューシート計算用!H14,"")</f>
        <v>右</v>
      </c>
      <c r="I14" s="20" t="str">
        <f>IF(キューシート計算用!I14&lt;&gt;"",キューシート計算用!I14,"")</f>
        <v>〇</v>
      </c>
      <c r="J14" s="20" t="str">
        <f>IF(キューシート計算用!J14&lt;&gt;"",キューシート計算用!J14,"")</f>
        <v>N120</v>
      </c>
      <c r="K14" s="40" t="str">
        <f>IF(キューシート計算用!K14&lt;&gt;"",キューシート計算用!K14,"")</f>
        <v>沼田　中禅寺湖</v>
      </c>
      <c r="L14" s="40" t="str">
        <f>IF(キューシート計算用!L14&lt;&gt;"",キューシート計算用!L14,"")</f>
        <v/>
      </c>
      <c r="M14" s="22" t="str">
        <f>IF(キューシート計算用!M14&lt;&gt;"",キューシート計算用!M14,"")</f>
        <v/>
      </c>
      <c r="N14" s="22" t="str">
        <f>IF(キューシート計算用!N14&lt;&gt;"",キューシート計算用!N14,"")</f>
        <v/>
      </c>
    </row>
    <row r="15" spans="1:14" x14ac:dyDescent="0.2">
      <c r="A15" s="20">
        <f>IF(キューシート計算用!A15&lt;&gt;"",キューシート計算用!A15,"")</f>
        <v>11</v>
      </c>
      <c r="B15" s="20" t="str">
        <f>IF(キューシート計算用!B15&lt;&gt;"",キューシート計算用!B15,"")</f>
        <v/>
      </c>
      <c r="C15" s="20">
        <f>IF(キューシート計算用!C15&lt;&gt;"",キューシート計算用!C15,"")</f>
        <v>2.3999999999999986</v>
      </c>
      <c r="D15" s="21">
        <f>IF(キューシート計算用!D15&lt;&gt;"",キューシート計算用!D15,"")</f>
        <v>7.8999999999999986</v>
      </c>
      <c r="E15" s="21">
        <f>IF(キューシート計算用!E15&lt;&gt;"",キューシート計算用!E15,"")</f>
        <v>42.9</v>
      </c>
      <c r="F15" s="20" t="str">
        <f>IF(キューシート計算用!F15&lt;&gt;"",キューシート計算用!F15,"")</f>
        <v/>
      </c>
      <c r="G15" s="20" t="str">
        <f>IF(キューシート計算用!G15&lt;&gt;"",キューシート計算用!G15,"")</f>
        <v>Y</v>
      </c>
      <c r="H15" s="20" t="str">
        <f>IF(キューシート計算用!H15&lt;&gt;"",キューシート計算用!H15,"")</f>
        <v>左</v>
      </c>
      <c r="I15" s="20" t="str">
        <f>IF(キューシート計算用!I15&lt;&gt;"",キューシート計算用!I15,"")</f>
        <v/>
      </c>
      <c r="J15" s="20" t="str">
        <f>IF(キューシート計算用!J15&lt;&gt;"",キューシート計算用!J15,"")</f>
        <v>N120</v>
      </c>
      <c r="K15" s="40" t="str">
        <f>IF(キューシート計算用!K15&lt;&gt;"",キューシート計算用!K15,"")</f>
        <v/>
      </c>
      <c r="L15" s="40" t="str">
        <f>IF(キューシート計算用!L15&lt;&gt;"",キューシート計算用!L15,"")</f>
        <v>馬返し　左に公衆トイレ</v>
      </c>
      <c r="M15" s="22" t="str">
        <f>IF(キューシート計算用!M15&lt;&gt;"",キューシート計算用!M15,"")</f>
        <v/>
      </c>
      <c r="N15" s="22" t="str">
        <f>IF(キューシート計算用!N15&lt;&gt;"",キューシート計算用!N15,"")</f>
        <v/>
      </c>
    </row>
    <row r="16" spans="1:14" x14ac:dyDescent="0.2">
      <c r="A16" s="20">
        <f>IF(キューシート計算用!A16&lt;&gt;"",キューシート計算用!A16,"")</f>
        <v>12</v>
      </c>
      <c r="B16" s="20" t="str">
        <f>IF(キューシート計算用!B16&lt;&gt;"",キューシート計算用!B16,"")</f>
        <v/>
      </c>
      <c r="C16" s="20">
        <f>IF(キューシート計算用!C16&lt;&gt;"",キューシート計算用!C16,"")</f>
        <v>9.6000000000000014</v>
      </c>
      <c r="D16" s="21">
        <f>IF(キューシート計算用!D16&lt;&gt;"",キューシート計算用!D16,"")</f>
        <v>17.5</v>
      </c>
      <c r="E16" s="21">
        <f>IF(キューシート計算用!E16&lt;&gt;"",キューシート計算用!E16,"")</f>
        <v>52.5</v>
      </c>
      <c r="F16" s="20" t="str">
        <f>IF(キューシート計算用!F16&lt;&gt;"",キューシート計算用!F16,"")</f>
        <v>二荒橋前</v>
      </c>
      <c r="G16" s="20" t="str">
        <f>IF(キューシート計算用!G16&lt;&gt;"",キューシート計算用!G16,"")</f>
        <v>┬</v>
      </c>
      <c r="H16" s="20" t="str">
        <f>IF(キューシート計算用!H16&lt;&gt;"",キューシート計算用!H16,"")</f>
        <v>左</v>
      </c>
      <c r="I16" s="20" t="str">
        <f>IF(キューシート計算用!I16&lt;&gt;"",キューシート計算用!I16,"")</f>
        <v>〇</v>
      </c>
      <c r="J16" s="20" t="str">
        <f>IF(キューシート計算用!J16&lt;&gt;"",キューシート計算用!J16,"")</f>
        <v>N120</v>
      </c>
      <c r="K16" s="40" t="str">
        <f>IF(キューシート計算用!K16&lt;&gt;"",キューシート計算用!K16,"")</f>
        <v>沼田　戦場ヶ原　中禅寺湖</v>
      </c>
      <c r="L16" s="40" t="str">
        <f>IF(キューシート計算用!L16&lt;&gt;"",キューシート計算用!L16,"")</f>
        <v/>
      </c>
      <c r="M16" s="22" t="str">
        <f>IF(キューシート計算用!M16&lt;&gt;"",キューシート計算用!M16,"")</f>
        <v/>
      </c>
      <c r="N16" s="22" t="str">
        <f>IF(キューシート計算用!N16&lt;&gt;"",キューシート計算用!N16,"")</f>
        <v/>
      </c>
    </row>
    <row r="17" spans="1:14" x14ac:dyDescent="0.2">
      <c r="A17" s="20">
        <f>IF(キューシート計算用!A17&lt;&gt;"",キューシート計算用!A17,"")</f>
        <v>13</v>
      </c>
      <c r="B17" s="20" t="str">
        <f>IF(キューシート計算用!B17&lt;&gt;"",キューシート計算用!B17,"")</f>
        <v>PC3</v>
      </c>
      <c r="C17" s="20">
        <f>IF(キューシート計算用!C17&lt;&gt;"",キューシート計算用!C17,"")</f>
        <v>17.200000000000003</v>
      </c>
      <c r="D17" s="21">
        <f>IF(キューシート計算用!D17&lt;&gt;"",キューシート計算用!D17,"")</f>
        <v>34.700000000000003</v>
      </c>
      <c r="E17" s="21">
        <f>IF(キューシート計算用!E17&lt;&gt;"",キューシート計算用!E17,"")</f>
        <v>69.7</v>
      </c>
      <c r="F17" s="20" t="str">
        <f>IF(キューシート計算用!F17&lt;&gt;"",キューシート計算用!F17,"")</f>
        <v>金精峠</v>
      </c>
      <c r="G17" s="20" t="str">
        <f>IF(キューシート計算用!G17&lt;&gt;"",キューシート計算用!G17,"")</f>
        <v>｜</v>
      </c>
      <c r="H17" s="20" t="str">
        <f>IF(キューシート計算用!H17&lt;&gt;"",キューシート計算用!H17,"")</f>
        <v>直</v>
      </c>
      <c r="I17" s="20" t="str">
        <f>IF(キューシート計算用!I17&lt;&gt;"",キューシート計算用!I17,"")</f>
        <v/>
      </c>
      <c r="J17" s="20" t="str">
        <f>IF(キューシート計算用!J17&lt;&gt;"",キューシート計算用!J17,"")</f>
        <v>N120</v>
      </c>
      <c r="K17" s="40" t="str">
        <f>IF(キューシート計算用!K17&lt;&gt;"",キューシート計算用!K17,"")</f>
        <v/>
      </c>
      <c r="L17" s="40" t="str">
        <f>IF(キューシート計算用!L17&lt;&gt;"",キューシート計算用!L17,"")</f>
        <v/>
      </c>
      <c r="M17" s="22" t="str">
        <f>IF(キューシート計算用!M17&lt;&gt;"",キューシート計算用!M17,"")</f>
        <v/>
      </c>
      <c r="N17" s="22" t="str">
        <f>IF(キューシート計算用!N17&lt;&gt;"",キューシート計算用!N17,"")</f>
        <v/>
      </c>
    </row>
    <row r="18" spans="1:14" x14ac:dyDescent="0.2">
      <c r="A18" s="20">
        <f>IF(キューシート計算用!A18&lt;&gt;"",キューシート計算用!A18,"")</f>
        <v>14</v>
      </c>
      <c r="B18" s="20" t="str">
        <f>IF(キューシート計算用!B18&lt;&gt;"",キューシート計算用!B18,"")</f>
        <v/>
      </c>
      <c r="C18" s="20">
        <f>IF(キューシート計算用!C18&lt;&gt;"",キューシート計算用!C18,"")</f>
        <v>25.099999999999994</v>
      </c>
      <c r="D18" s="21">
        <f>IF(キューシート計算用!D18&lt;&gt;"",キューシート計算用!D18,"")</f>
        <v>25.099999999999994</v>
      </c>
      <c r="E18" s="21">
        <f>IF(キューシート計算用!E18&lt;&gt;"",キューシート計算用!E18,"")</f>
        <v>94.8</v>
      </c>
      <c r="F18" s="20" t="str">
        <f>IF(キューシート計算用!F18&lt;&gt;"",キューシート計算用!F18,"")</f>
        <v>鎌田</v>
      </c>
      <c r="G18" s="20" t="str">
        <f>IF(キューシート計算用!G18&lt;&gt;"",キューシート計算用!G18,"")</f>
        <v>├</v>
      </c>
      <c r="H18" s="20" t="str">
        <f>IF(キューシート計算用!H18&lt;&gt;"",キューシート計算用!H18,"")</f>
        <v>右</v>
      </c>
      <c r="I18" s="20" t="str">
        <f>IF(キューシート計算用!I18&lt;&gt;"",キューシート計算用!I18,"")</f>
        <v>〇</v>
      </c>
      <c r="J18" s="20" t="str">
        <f>IF(キューシート計算用!J18&lt;&gt;"",キューシート計算用!J18,"")</f>
        <v>N401</v>
      </c>
      <c r="K18" s="40" t="str">
        <f>IF(キューシート計算用!K18&lt;&gt;"",キューシート計算用!K18,"")</f>
        <v>尾瀬　戸倉</v>
      </c>
      <c r="L18" s="40" t="str">
        <f>IF(キューシート計算用!L18&lt;&gt;"",キューシート計算用!L18,"")</f>
        <v/>
      </c>
      <c r="M18" s="22" t="str">
        <f>IF(キューシート計算用!M18&lt;&gt;"",キューシート計算用!M18,"")</f>
        <v/>
      </c>
      <c r="N18" s="22" t="str">
        <f>IF(キューシート計算用!N18&lt;&gt;"",キューシート計算用!N18,"")</f>
        <v/>
      </c>
    </row>
    <row r="19" spans="1:14" x14ac:dyDescent="0.2">
      <c r="A19" s="20">
        <f>IF(キューシート計算用!A19&lt;&gt;"",キューシート計算用!A19,"")</f>
        <v>15</v>
      </c>
      <c r="B19" s="20" t="str">
        <f>IF(キューシート計算用!B19&lt;&gt;"",キューシート計算用!B19,"")</f>
        <v/>
      </c>
      <c r="C19" s="20">
        <f>IF(キューシート計算用!C19&lt;&gt;"",キューシート計算用!C19,"")</f>
        <v>8.4000000000000057</v>
      </c>
      <c r="D19" s="21">
        <f>IF(キューシート計算用!D19&lt;&gt;"",キューシート計算用!D19,"")</f>
        <v>33.5</v>
      </c>
      <c r="E19" s="21">
        <f>IF(キューシート計算用!E19&lt;&gt;"",キューシート計算用!E19,"")</f>
        <v>103.2</v>
      </c>
      <c r="F19" s="20" t="str">
        <f>IF(キューシート計算用!F19&lt;&gt;"",キューシート計算用!F19,"")</f>
        <v/>
      </c>
      <c r="G19" s="20" t="str">
        <f>IF(キューシート計算用!G19&lt;&gt;"",キューシート計算用!G19,"")</f>
        <v>┼</v>
      </c>
      <c r="H19" s="20" t="str">
        <f>IF(キューシート計算用!H19&lt;&gt;"",キューシート計算用!H19,"")</f>
        <v>左</v>
      </c>
      <c r="I19" s="20" t="str">
        <f>IF(キューシート計算用!I19&lt;&gt;"",キューシート計算用!I19,"")</f>
        <v/>
      </c>
      <c r="J19" s="20" t="str">
        <f>IF(キューシート計算用!J19&lt;&gt;"",キューシート計算用!J19,"")</f>
        <v>D63</v>
      </c>
      <c r="K19" s="40" t="str">
        <f>IF(キューシート計算用!K19&lt;&gt;"",キューシート計算用!K19,"")</f>
        <v>湯の小屋　鳩待峠</v>
      </c>
      <c r="L19" s="40" t="str">
        <f>IF(キューシート計算用!L19&lt;&gt;"",キューシート計算用!L19,"")</f>
        <v>①尾瀬ぶらり館</v>
      </c>
      <c r="M19" s="22" t="str">
        <f>IF(キューシート計算用!M19&lt;&gt;"",キューシート計算用!M19,"")</f>
        <v/>
      </c>
      <c r="N19" s="22" t="str">
        <f>IF(キューシート計算用!N19&lt;&gt;"",キューシート計算用!N19,"")</f>
        <v/>
      </c>
    </row>
    <row r="20" spans="1:14" x14ac:dyDescent="0.2">
      <c r="A20" s="20">
        <f>IF(キューシート計算用!A20&lt;&gt;"",キューシート計算用!A20,"")</f>
        <v>16</v>
      </c>
      <c r="B20" s="20" t="str">
        <f>IF(キューシート計算用!B20&lt;&gt;"",キューシート計算用!B20,"")</f>
        <v/>
      </c>
      <c r="C20" s="20">
        <f>IF(キューシート計算用!C20&lt;&gt;"",キューシート計算用!C20,"")</f>
        <v>7.7000000000000028</v>
      </c>
      <c r="D20" s="21">
        <f>IF(キューシート計算用!D20&lt;&gt;"",キューシート計算用!D20,"")</f>
        <v>41.2</v>
      </c>
      <c r="E20" s="21">
        <f>IF(キューシート計算用!E20&lt;&gt;"",キューシート計算用!E20,"")</f>
        <v>110.9</v>
      </c>
      <c r="F20" s="20" t="str">
        <f>IF(キューシート計算用!F20&lt;&gt;"",キューシート計算用!F20,"")</f>
        <v/>
      </c>
      <c r="G20" s="20" t="str">
        <f>IF(キューシート計算用!G20&lt;&gt;"",キューシート計算用!G20,"")</f>
        <v>┤</v>
      </c>
      <c r="H20" s="20" t="str">
        <f>IF(キューシート計算用!H20&lt;&gt;"",キューシート計算用!H20,"")</f>
        <v>左</v>
      </c>
      <c r="I20" s="20" t="str">
        <f>IF(キューシート計算用!I20&lt;&gt;"",キューシート計算用!I20,"")</f>
        <v/>
      </c>
      <c r="J20" s="20" t="str">
        <f>IF(キューシート計算用!J20&lt;&gt;"",キューシート計算用!J20,"")</f>
        <v>D63</v>
      </c>
      <c r="K20" s="40" t="str">
        <f>IF(キューシート計算用!K20&lt;&gt;"",キューシート計算用!K20,"")</f>
        <v>みなかみ　坤六峠</v>
      </c>
      <c r="L20" s="40" t="str">
        <f>IF(キューシート計算用!L20&lt;&gt;"",キューシート計算用!L20,"")</f>
        <v/>
      </c>
      <c r="M20" s="22" t="str">
        <f>IF(キューシート計算用!M20&lt;&gt;"",キューシート計算用!M20,"")</f>
        <v/>
      </c>
      <c r="N20" s="22" t="str">
        <f>IF(キューシート計算用!N20&lt;&gt;"",キューシート計算用!N20,"")</f>
        <v/>
      </c>
    </row>
    <row r="21" spans="1:14" x14ac:dyDescent="0.2">
      <c r="A21" s="20">
        <f>IF(キューシート計算用!A21&lt;&gt;"",キューシート計算用!A21,"")</f>
        <v>17</v>
      </c>
      <c r="B21" s="20" t="str">
        <f>IF(キューシート計算用!B21&lt;&gt;"",キューシート計算用!B21,"")</f>
        <v>PC4</v>
      </c>
      <c r="C21" s="20">
        <f>IF(キューシート計算用!C21&lt;&gt;"",キューシート計算用!C21,"")</f>
        <v>5.6999999999999886</v>
      </c>
      <c r="D21" s="21">
        <f>IF(キューシート計算用!D21&lt;&gt;"",キューシート計算用!D21,"")</f>
        <v>46.899999999999991</v>
      </c>
      <c r="E21" s="21">
        <f>IF(キューシート計算用!E21&lt;&gt;"",キューシート計算用!E21,"")</f>
        <v>116.6</v>
      </c>
      <c r="F21" s="20" t="str">
        <f>IF(キューシート計算用!F21&lt;&gt;"",キューシート計算用!F21,"")</f>
        <v>坤六峠</v>
      </c>
      <c r="G21" s="20" t="str">
        <f>IF(キューシート計算用!G21&lt;&gt;"",キューシート計算用!G21,"")</f>
        <v>｜</v>
      </c>
      <c r="H21" s="20" t="str">
        <f>IF(キューシート計算用!H21&lt;&gt;"",キューシート計算用!H21,"")</f>
        <v>直</v>
      </c>
      <c r="I21" s="20" t="str">
        <f>IF(キューシート計算用!I21&lt;&gt;"",キューシート計算用!I21,"")</f>
        <v/>
      </c>
      <c r="J21" s="20" t="str">
        <f>IF(キューシート計算用!J21&lt;&gt;"",キューシート計算用!J21,"")</f>
        <v>D63</v>
      </c>
      <c r="K21" s="40" t="str">
        <f>IF(キューシート計算用!K21&lt;&gt;"",キューシート計算用!K21,"")</f>
        <v/>
      </c>
      <c r="L21" s="40" t="str">
        <f>IF(キューシート計算用!L21&lt;&gt;"",キューシート計算用!L21,"")</f>
        <v/>
      </c>
      <c r="M21" s="22" t="str">
        <f>IF(キューシート計算用!M21&lt;&gt;"",キューシート計算用!M21,"")</f>
        <v/>
      </c>
      <c r="N21" s="22" t="str">
        <f>IF(キューシート計算用!N21&lt;&gt;"",キューシート計算用!N21,"")</f>
        <v/>
      </c>
    </row>
    <row r="22" spans="1:14" x14ac:dyDescent="0.2">
      <c r="A22" s="20">
        <f>IF(キューシート計算用!A22&lt;&gt;"",キューシート計算用!A22,"")</f>
        <v>18</v>
      </c>
      <c r="B22" s="20" t="str">
        <f>IF(キューシート計算用!B22&lt;&gt;"",キューシート計算用!B22,"")</f>
        <v/>
      </c>
      <c r="C22" s="20">
        <f>IF(キューシート計算用!C22&lt;&gt;"",キューシート計算用!C22,"")</f>
        <v>34.099999999999994</v>
      </c>
      <c r="D22" s="21">
        <f>IF(キューシート計算用!D22&lt;&gt;"",キューシート計算用!D22,"")</f>
        <v>34.099999999999994</v>
      </c>
      <c r="E22" s="21">
        <f>IF(キューシート計算用!E22&lt;&gt;"",キューシート計算用!E22,"")</f>
        <v>150.69999999999999</v>
      </c>
      <c r="F22" s="20" t="str">
        <f>IF(キューシート計算用!F22&lt;&gt;"",キューシート計算用!F22,"")</f>
        <v>大穴</v>
      </c>
      <c r="G22" s="20" t="str">
        <f>IF(キューシート計算用!G22&lt;&gt;"",キューシート計算用!G22,"")</f>
        <v>┬</v>
      </c>
      <c r="H22" s="20" t="str">
        <f>IF(キューシート計算用!H22&lt;&gt;"",キューシート計算用!H22,"")</f>
        <v>左</v>
      </c>
      <c r="I22" s="20" t="str">
        <f>IF(キューシート計算用!I22&lt;&gt;"",キューシート計算用!I22,"")</f>
        <v>〇</v>
      </c>
      <c r="J22" s="20" t="str">
        <f>IF(キューシート計算用!J22&lt;&gt;"",キューシート計算用!J22,"")</f>
        <v>N291</v>
      </c>
      <c r="K22" s="40" t="str">
        <f>IF(キューシート計算用!K22&lt;&gt;"",キューシート計算用!K22,"")</f>
        <v>沼田　水上I.C.</v>
      </c>
      <c r="L22" s="40" t="str">
        <f>IF(キューシート計算用!L22&lt;&gt;"",キューシート計算用!L22,"")</f>
        <v/>
      </c>
      <c r="M22" s="22" t="str">
        <f>IF(キューシート計算用!M22&lt;&gt;"",キューシート計算用!M22,"")</f>
        <v/>
      </c>
      <c r="N22" s="22" t="str">
        <f>IF(キューシート計算用!N22&lt;&gt;"",キューシート計算用!N22,"")</f>
        <v/>
      </c>
    </row>
    <row r="23" spans="1:14" x14ac:dyDescent="0.2">
      <c r="A23" s="20">
        <f>IF(キューシート計算用!A23&lt;&gt;"",キューシート計算用!A23,"")</f>
        <v>19</v>
      </c>
      <c r="B23" s="20" t="str">
        <f>IF(キューシート計算用!B23&lt;&gt;"",キューシート計算用!B23,"")</f>
        <v/>
      </c>
      <c r="C23" s="20">
        <f>IF(キューシート計算用!C23&lt;&gt;"",キューシート計算用!C23,"")</f>
        <v>4.3000000000000114</v>
      </c>
      <c r="D23" s="21">
        <f>IF(キューシート計算用!D23&lt;&gt;"",キューシート計算用!D23,"")</f>
        <v>38.400000000000006</v>
      </c>
      <c r="E23" s="21">
        <f>IF(キューシート計算用!E23&lt;&gt;"",キューシート計算用!E23,"")</f>
        <v>155</v>
      </c>
      <c r="F23" s="20" t="str">
        <f>IF(キューシート計算用!F23&lt;&gt;"",キューシート計算用!F23,"")</f>
        <v>水上</v>
      </c>
      <c r="G23" s="20" t="str">
        <f>IF(キューシート計算用!G23&lt;&gt;"",キューシート計算用!G23,"")</f>
        <v>├</v>
      </c>
      <c r="H23" s="20" t="str">
        <f>IF(キューシート計算用!H23&lt;&gt;"",キューシート計算用!H23,"")</f>
        <v>右</v>
      </c>
      <c r="I23" s="20" t="str">
        <f>IF(キューシート計算用!I23&lt;&gt;"",キューシート計算用!I23,"")</f>
        <v/>
      </c>
      <c r="J23" s="20" t="str">
        <f>IF(キューシート計算用!J23&lt;&gt;"",キューシート計算用!J23,"")</f>
        <v>D270</v>
      </c>
      <c r="K23" s="40" t="str">
        <f>IF(キューシート計算用!K23&lt;&gt;"",キューシート計算用!K23,"")</f>
        <v>猿ケ京温泉</v>
      </c>
      <c r="L23" s="40" t="str">
        <f>IF(キューシート計算用!L23&lt;&gt;"",キューシート計算用!L23,"")</f>
        <v>④標柱：水上中学校入口</v>
      </c>
      <c r="M23" s="22" t="str">
        <f>IF(キューシート計算用!M23&lt;&gt;"",キューシート計算用!M23,"")</f>
        <v/>
      </c>
      <c r="N23" s="22" t="str">
        <f>IF(キューシート計算用!N23&lt;&gt;"",キューシート計算用!N23,"")</f>
        <v/>
      </c>
    </row>
    <row r="24" spans="1:14" x14ac:dyDescent="0.2">
      <c r="A24" s="20">
        <f>IF(キューシート計算用!A24&lt;&gt;"",キューシート計算用!A24,"")</f>
        <v>20</v>
      </c>
      <c r="B24" s="20" t="str">
        <f>IF(キューシート計算用!B24&lt;&gt;"",キューシート計算用!B24,"")</f>
        <v/>
      </c>
      <c r="C24" s="20">
        <f>IF(キューシート計算用!C24&lt;&gt;"",キューシート計算用!C24,"")</f>
        <v>15.099999999999994</v>
      </c>
      <c r="D24" s="21">
        <f>IF(キューシート計算用!D24&lt;&gt;"",キューシート計算用!D24,"")</f>
        <v>53.5</v>
      </c>
      <c r="E24" s="21">
        <f>IF(キューシート計算用!E24&lt;&gt;"",キューシート計算用!E24,"")</f>
        <v>170.1</v>
      </c>
      <c r="F24" s="20" t="str">
        <f>IF(キューシート計算用!F24&lt;&gt;"",キューシート計算用!F24,"")</f>
        <v>相俣</v>
      </c>
      <c r="G24" s="20" t="str">
        <f>IF(キューシート計算用!G24&lt;&gt;"",キューシート計算用!G24,"")</f>
        <v>┬</v>
      </c>
      <c r="H24" s="20" t="str">
        <f>IF(キューシート計算用!H24&lt;&gt;"",キューシート計算用!H24,"")</f>
        <v>右</v>
      </c>
      <c r="I24" s="20" t="str">
        <f>IF(キューシート計算用!I24&lt;&gt;"",キューシート計算用!I24,"")</f>
        <v>〇</v>
      </c>
      <c r="J24" s="20" t="str">
        <f>IF(キューシート計算用!J24&lt;&gt;"",キューシート計算用!J24,"")</f>
        <v>N17</v>
      </c>
      <c r="K24" s="40" t="str">
        <f>IF(キューシート計算用!K24&lt;&gt;"",キューシート計算用!K24,"")</f>
        <v>南魚沼</v>
      </c>
      <c r="L24" s="40" t="str">
        <f>IF(キューシート計算用!L24&lt;&gt;"",キューシート計算用!L24,"")</f>
        <v/>
      </c>
      <c r="M24" s="22" t="str">
        <f>IF(キューシート計算用!M24&lt;&gt;"",キューシート計算用!M24,"")</f>
        <v/>
      </c>
      <c r="N24" s="22" t="str">
        <f>IF(キューシート計算用!N24&lt;&gt;"",キューシート計算用!N24,"")</f>
        <v/>
      </c>
    </row>
    <row r="25" spans="1:14" x14ac:dyDescent="0.2">
      <c r="A25" s="20">
        <f>IF(キューシート計算用!A25&lt;&gt;"",キューシート計算用!A25,"")</f>
        <v>21</v>
      </c>
      <c r="B25" s="20" t="str">
        <f>IF(キューシート計算用!B25&lt;&gt;"",キューシート計算用!B25,"")</f>
        <v>PC5</v>
      </c>
      <c r="C25" s="20">
        <f>IF(キューシート計算用!C25&lt;&gt;"",キューシート計算用!C25,"")</f>
        <v>12.900000000000006</v>
      </c>
      <c r="D25" s="21">
        <f>IF(キューシート計算用!D25&lt;&gt;"",キューシート計算用!D25,"")</f>
        <v>66.400000000000006</v>
      </c>
      <c r="E25" s="21">
        <f>IF(キューシート計算用!E25&lt;&gt;"",キューシート計算用!E25,"")</f>
        <v>183</v>
      </c>
      <c r="F25" s="20" t="str">
        <f>IF(キューシート計算用!F25&lt;&gt;"",キューシート計算用!F25,"")</f>
        <v>三国峠</v>
      </c>
      <c r="G25" s="20" t="str">
        <f>IF(キューシート計算用!G25&lt;&gt;"",キューシート計算用!G25,"")</f>
        <v>｜</v>
      </c>
      <c r="H25" s="20" t="str">
        <f>IF(キューシート計算用!H25&lt;&gt;"",キューシート計算用!H25,"")</f>
        <v>直</v>
      </c>
      <c r="I25" s="20" t="str">
        <f>IF(キューシート計算用!I25&lt;&gt;"",キューシート計算用!I25,"")</f>
        <v/>
      </c>
      <c r="J25" s="20" t="str">
        <f>IF(キューシート計算用!J25&lt;&gt;"",キューシート計算用!J25,"")</f>
        <v>N17</v>
      </c>
      <c r="K25" s="40" t="str">
        <f>IF(キューシート計算用!K25&lt;&gt;"",キューシート計算用!K25,"")</f>
        <v/>
      </c>
      <c r="L25" s="40" t="str">
        <f>IF(キューシート計算用!L25&lt;&gt;"",キューシート計算用!L25,"")</f>
        <v/>
      </c>
      <c r="M25" s="22" t="str">
        <f>IF(キューシート計算用!M25&lt;&gt;"",キューシート計算用!M25,"")</f>
        <v/>
      </c>
      <c r="N25" s="22" t="str">
        <f>IF(キューシート計算用!N25&lt;&gt;"",キューシート計算用!N25,"")</f>
        <v/>
      </c>
    </row>
    <row r="26" spans="1:14" x14ac:dyDescent="0.2">
      <c r="A26" s="20">
        <f>IF(キューシート計算用!A26&lt;&gt;"",キューシート計算用!A26,"")</f>
        <v>22</v>
      </c>
      <c r="B26" s="20" t="str">
        <f>IF(キューシート計算用!B26&lt;&gt;"",キューシート計算用!B26,"")</f>
        <v/>
      </c>
      <c r="C26" s="20">
        <f>IF(キューシート計算用!C26&lt;&gt;"",キューシート計算用!C26,"")</f>
        <v>23.199999999999989</v>
      </c>
      <c r="D26" s="21">
        <f>IF(キューシート計算用!D26&lt;&gt;"",キューシート計算用!D26,"")</f>
        <v>23.199999999999989</v>
      </c>
      <c r="E26" s="21">
        <f>IF(キューシート計算用!E26&lt;&gt;"",キューシート計算用!E26,"")</f>
        <v>206.2</v>
      </c>
      <c r="F26" s="20" t="str">
        <f>IF(キューシート計算用!F26&lt;&gt;"",キューシート計算用!F26,"")</f>
        <v/>
      </c>
      <c r="G26" s="20" t="str">
        <f>IF(キューシート計算用!G26&lt;&gt;"",キューシート計算用!G26,"")</f>
        <v>├</v>
      </c>
      <c r="H26" s="20" t="str">
        <f>IF(キューシート計算用!H26&lt;&gt;"",キューシート計算用!H26,"")</f>
        <v>右</v>
      </c>
      <c r="I26" s="20" t="str">
        <f>IF(キューシート計算用!I26&lt;&gt;"",キューシート計算用!I26,"")</f>
        <v/>
      </c>
      <c r="J26" s="20" t="str">
        <f>IF(キューシート計算用!J26&lt;&gt;"",キューシート計算用!J26,"")</f>
        <v>D351</v>
      </c>
      <c r="K26" s="40" t="str">
        <f>IF(キューシート計算用!K26&lt;&gt;"",キューシート計算用!K26,"")</f>
        <v>湯沢市街</v>
      </c>
      <c r="L26" s="40" t="str">
        <f>IF(キューシート計算用!L26&lt;&gt;"",キューシート計算用!L26,"")</f>
        <v/>
      </c>
      <c r="M26" s="22" t="str">
        <f>IF(キューシート計算用!M26&lt;&gt;"",キューシート計算用!M26,"")</f>
        <v/>
      </c>
      <c r="N26" s="22" t="str">
        <f>IF(キューシート計算用!N26&lt;&gt;"",キューシート計算用!N26,"")</f>
        <v/>
      </c>
    </row>
    <row r="27" spans="1:14" x14ac:dyDescent="0.2">
      <c r="A27" s="20">
        <f>IF(キューシート計算用!A27&lt;&gt;"",キューシート計算用!A27,"")</f>
        <v>23</v>
      </c>
      <c r="B27" s="20" t="str">
        <f>IF(キューシート計算用!B27&lt;&gt;"",キューシート計算用!B27,"")</f>
        <v>PC6</v>
      </c>
      <c r="C27" s="20">
        <f>IF(キューシート計算用!C27&lt;&gt;"",キューシート計算用!C27,"")</f>
        <v>2.7000000000000171</v>
      </c>
      <c r="D27" s="21">
        <f>IF(キューシート計算用!D27&lt;&gt;"",キューシート計算用!D27,"")</f>
        <v>25.900000000000006</v>
      </c>
      <c r="E27" s="21">
        <f>IF(キューシート計算用!E27&lt;&gt;"",キューシート計算用!E27,"")</f>
        <v>208.9</v>
      </c>
      <c r="F27" s="20" t="str">
        <f>IF(キューシート計算用!F27&lt;&gt;"",キューシート計算用!F27,"")</f>
        <v>越後湯沢駅</v>
      </c>
      <c r="G27" s="20" t="str">
        <f>IF(キューシート計算用!G27&lt;&gt;"",キューシート計算用!G27,"")</f>
        <v>├</v>
      </c>
      <c r="H27" s="20" t="str">
        <f>IF(キューシート計算用!H27&lt;&gt;"",キューシート計算用!H27,"")</f>
        <v>直</v>
      </c>
      <c r="I27" s="20" t="str">
        <f>IF(キューシート計算用!I27&lt;&gt;"",キューシート計算用!I27,"")</f>
        <v/>
      </c>
      <c r="J27" s="20" t="str">
        <f>IF(キューシート計算用!J27&lt;&gt;"",キューシート計算用!J27,"")</f>
        <v>D462</v>
      </c>
      <c r="K27" s="40" t="str">
        <f>IF(キューシート計算用!K27&lt;&gt;"",キューシート計算用!K27,"")</f>
        <v/>
      </c>
      <c r="L27" s="40" t="str">
        <f>IF(キューシート計算用!L27&lt;&gt;"",キューシート計算用!L27,"")</f>
        <v>越後湯沢駅前</v>
      </c>
      <c r="M27" s="22" t="str">
        <f>IF(キューシート計算用!M27&lt;&gt;"",キューシート計算用!M27,"")</f>
        <v/>
      </c>
      <c r="N27" s="22" t="str">
        <f>IF(キューシート計算用!N27&lt;&gt;"",キューシート計算用!N27,"")</f>
        <v/>
      </c>
    </row>
    <row r="28" spans="1:14" x14ac:dyDescent="0.2">
      <c r="A28" s="20">
        <f>IF(キューシート計算用!A28&lt;&gt;"",キューシート計算用!A28,"")</f>
        <v>24</v>
      </c>
      <c r="B28" s="20" t="str">
        <f>IF(キューシート計算用!B28&lt;&gt;"",キューシート計算用!B28,"")</f>
        <v/>
      </c>
      <c r="C28" s="20">
        <f>IF(キューシート計算用!C28&lt;&gt;"",キューシート計算用!C28,"")</f>
        <v>1.4000000000000057</v>
      </c>
      <c r="D28" s="21">
        <f>IF(キューシート計算用!D28&lt;&gt;"",キューシート計算用!D28,"")</f>
        <v>1.4000000000000057</v>
      </c>
      <c r="E28" s="21">
        <f>IF(キューシート計算用!E28&lt;&gt;"",キューシート計算用!E28,"")</f>
        <v>210.3</v>
      </c>
      <c r="F28" s="20" t="str">
        <f>IF(キューシート計算用!F28&lt;&gt;"",キューシート計算用!F28,"")</f>
        <v/>
      </c>
      <c r="G28" s="20" t="str">
        <f>IF(キューシート計算用!G28&lt;&gt;"",キューシート計算用!G28,"")</f>
        <v>├</v>
      </c>
      <c r="H28" s="20" t="str">
        <f>IF(キューシート計算用!H28&lt;&gt;"",キューシート計算用!H28,"")</f>
        <v>右</v>
      </c>
      <c r="I28" s="20" t="str">
        <f>IF(キューシート計算用!I28&lt;&gt;"",キューシート計算用!I28,"")</f>
        <v/>
      </c>
      <c r="J28" s="20" t="str">
        <f>IF(キューシート計算用!J28&lt;&gt;"",キューシート計算用!J28,"")</f>
        <v>D462</v>
      </c>
      <c r="K28" s="40" t="str">
        <f>IF(キューシート計算用!K28&lt;&gt;"",キューシート計算用!K28,"")</f>
        <v/>
      </c>
      <c r="L28" s="40" t="str">
        <f>IF(キューシート計算用!L28&lt;&gt;"",キューシート計算用!L28,"")</f>
        <v>道なり　新幹線高架下へ</v>
      </c>
      <c r="M28" s="22" t="str">
        <f>IF(キューシート計算用!M28&lt;&gt;"",キューシート計算用!M28,"")</f>
        <v/>
      </c>
      <c r="N28" s="22" t="str">
        <f>IF(キューシート計算用!N28&lt;&gt;"",キューシート計算用!N28,"")</f>
        <v/>
      </c>
    </row>
    <row r="29" spans="1:14" x14ac:dyDescent="0.2">
      <c r="A29" s="20">
        <f>IF(キューシート計算用!A29&lt;&gt;"",キューシート計算用!A29,"")</f>
        <v>25</v>
      </c>
      <c r="B29" s="20" t="str">
        <f>IF(キューシート計算用!B29&lt;&gt;"",キューシート計算用!B29,"")</f>
        <v/>
      </c>
      <c r="C29" s="20">
        <f>IF(キューシート計算用!C29&lt;&gt;"",キューシート計算用!C29,"")</f>
        <v>1.1999999999999886</v>
      </c>
      <c r="D29" s="21">
        <f>IF(キューシート計算用!D29&lt;&gt;"",キューシート計算用!D29,"")</f>
        <v>2.5999999999999943</v>
      </c>
      <c r="E29" s="21">
        <f>IF(キューシート計算用!E29&lt;&gt;"",キューシート計算用!E29,"")</f>
        <v>211.5</v>
      </c>
      <c r="F29" s="20" t="str">
        <f>IF(キューシート計算用!F29&lt;&gt;"",キューシート計算用!F29,"")</f>
        <v/>
      </c>
      <c r="G29" s="20" t="str">
        <f>IF(キューシート計算用!G29&lt;&gt;"",キューシート計算用!G29,"")</f>
        <v>┬</v>
      </c>
      <c r="H29" s="20" t="str">
        <f>IF(キューシート計算用!H29&lt;&gt;"",キューシート計算用!H29,"")</f>
        <v>左</v>
      </c>
      <c r="I29" s="20" t="str">
        <f>IF(キューシート計算用!I29&lt;&gt;"",キューシート計算用!I29,"")</f>
        <v/>
      </c>
      <c r="J29" s="20" t="str">
        <f>IF(キューシート計算用!J29&lt;&gt;"",キューシート計算用!J29,"")</f>
        <v>N17</v>
      </c>
      <c r="K29" s="40" t="str">
        <f>IF(キューシート計算用!K29&lt;&gt;"",キューシート計算用!K29,"")</f>
        <v>長岡　南魚沼</v>
      </c>
      <c r="L29" s="40" t="str">
        <f>IF(キューシート計算用!L29&lt;&gt;"",キューシート計算用!L29,"")</f>
        <v>一時停止</v>
      </c>
      <c r="M29" s="22" t="str">
        <f>IF(キューシート計算用!M29&lt;&gt;"",キューシート計算用!M29,"")</f>
        <v/>
      </c>
      <c r="N29" s="22" t="str">
        <f>IF(キューシート計算用!N29&lt;&gt;"",キューシート計算用!N29,"")</f>
        <v/>
      </c>
    </row>
    <row r="30" spans="1:14" x14ac:dyDescent="0.2">
      <c r="A30" s="20">
        <f>IF(キューシート計算用!A30&lt;&gt;"",キューシート計算用!A30,"")</f>
        <v>26</v>
      </c>
      <c r="B30" s="20" t="str">
        <f>IF(キューシート計算用!B30&lt;&gt;"",キューシート計算用!B30,"")</f>
        <v/>
      </c>
      <c r="C30" s="20">
        <f>IF(キューシート計算用!C30&lt;&gt;"",キューシート計算用!C30,"")</f>
        <v>3.8000000000000114</v>
      </c>
      <c r="D30" s="21">
        <f>IF(キューシート計算用!D30&lt;&gt;"",キューシート計算用!D30,"")</f>
        <v>6.4000000000000057</v>
      </c>
      <c r="E30" s="21">
        <f>IF(キューシート計算用!E30&lt;&gt;"",キューシート計算用!E30,"")</f>
        <v>215.3</v>
      </c>
      <c r="F30" s="20" t="str">
        <f>IF(キューシート計算用!F30&lt;&gt;"",キューシート計算用!F30,"")</f>
        <v/>
      </c>
      <c r="G30" s="20" t="str">
        <f>IF(キューシート計算用!G30&lt;&gt;"",キューシート計算用!G30,"")</f>
        <v>┤</v>
      </c>
      <c r="H30" s="20" t="str">
        <f>IF(キューシート計算用!H30&lt;&gt;"",キューシート計算用!H30,"")</f>
        <v>左</v>
      </c>
      <c r="I30" s="20" t="str">
        <f>IF(キューシート計算用!I30&lt;&gt;"",キューシート計算用!I30,"")</f>
        <v>〇</v>
      </c>
      <c r="J30" s="20" t="str">
        <f>IF(キューシート計算用!J30&lt;&gt;"",キューシート計算用!J30,"")</f>
        <v>N353</v>
      </c>
      <c r="K30" s="40" t="str">
        <f>IF(キューシート計算用!K30&lt;&gt;"",キューシート計算用!K30,"")</f>
        <v>野沢温泉　松之山　津南・山崎(中里)</v>
      </c>
      <c r="L30" s="40" t="str">
        <f>IF(キューシート計算用!L30&lt;&gt;"",キューシート計算用!L30,"")</f>
        <v/>
      </c>
      <c r="M30" s="22" t="str">
        <f>IF(キューシート計算用!M30&lt;&gt;"",キューシート計算用!M30,"")</f>
        <v/>
      </c>
      <c r="N30" s="22" t="str">
        <f>IF(キューシート計算用!N30&lt;&gt;"",キューシート計算用!N30,"")</f>
        <v/>
      </c>
    </row>
    <row r="31" spans="1:14" x14ac:dyDescent="0.2">
      <c r="A31" s="20">
        <f>IF(キューシート計算用!A31&lt;&gt;"",キューシート計算用!A31,"")</f>
        <v>27</v>
      </c>
      <c r="B31" s="20" t="str">
        <f>IF(キューシート計算用!B31&lt;&gt;"",キューシート計算用!B31,"")</f>
        <v/>
      </c>
      <c r="C31" s="20">
        <f>IF(キューシート計算用!C31&lt;&gt;"",キューシート計算用!C31,"")</f>
        <v>17.799999999999983</v>
      </c>
      <c r="D31" s="21">
        <f>IF(キューシート計算用!D31&lt;&gt;"",キューシート計算用!D31,"")</f>
        <v>24.199999999999989</v>
      </c>
      <c r="E31" s="21">
        <f>IF(キューシート計算用!E31&lt;&gt;"",キューシート計算用!E31,"")</f>
        <v>233.1</v>
      </c>
      <c r="F31" s="20" t="str">
        <f>IF(キューシート計算用!F31&lt;&gt;"",キューシート計算用!F31,"")</f>
        <v>山崎</v>
      </c>
      <c r="G31" s="20" t="str">
        <f>IF(キューシート計算用!G31&lt;&gt;"",キューシート計算用!G31,"")</f>
        <v>┼</v>
      </c>
      <c r="H31" s="20" t="str">
        <f>IF(キューシート計算用!H31&lt;&gt;"",キューシート計算用!H31,"")</f>
        <v>左</v>
      </c>
      <c r="I31" s="20" t="str">
        <f>IF(キューシート計算用!I31&lt;&gt;"",キューシート計算用!I31,"")</f>
        <v>〇</v>
      </c>
      <c r="J31" s="20" t="str">
        <f>IF(キューシート計算用!J31&lt;&gt;"",キューシート計算用!J31,"")</f>
        <v>N117</v>
      </c>
      <c r="K31" s="40" t="str">
        <f>IF(キューシート計算用!K31&lt;&gt;"",キューシート計算用!K31,"")</f>
        <v>長野　野沢温泉　松之山温泉</v>
      </c>
      <c r="L31" s="40" t="str">
        <f>IF(キューシート計算用!L31&lt;&gt;"",キューシート計算用!L31,"")</f>
        <v/>
      </c>
      <c r="M31" s="22" t="str">
        <f>IF(キューシート計算用!M31&lt;&gt;"",キューシート計算用!M31,"")</f>
        <v/>
      </c>
      <c r="N31" s="22" t="str">
        <f>IF(キューシート計算用!N31&lt;&gt;"",キューシート計算用!N31,"")</f>
        <v/>
      </c>
    </row>
    <row r="32" spans="1:14" x14ac:dyDescent="0.2">
      <c r="A32" s="20">
        <f>IF(キューシート計算用!A32&lt;&gt;"",キューシート計算用!A32,"")</f>
        <v>28</v>
      </c>
      <c r="B32" s="20" t="str">
        <f>IF(キューシート計算用!B32&lt;&gt;"",キューシート計算用!B32,"")</f>
        <v/>
      </c>
      <c r="C32" s="20">
        <f>IF(キューシート計算用!C32&lt;&gt;"",キューシート計算用!C32,"")</f>
        <v>5.5999999999999943</v>
      </c>
      <c r="D32" s="21">
        <f>IF(キューシート計算用!D32&lt;&gt;"",キューシート計算用!D32,"")</f>
        <v>29.799999999999983</v>
      </c>
      <c r="E32" s="21">
        <f>IF(キューシート計算用!E32&lt;&gt;"",キューシート計算用!E32,"")</f>
        <v>238.7</v>
      </c>
      <c r="F32" s="20" t="str">
        <f>IF(キューシート計算用!F32&lt;&gt;"",キューシート計算用!F32,"")</f>
        <v>津南駅入口</v>
      </c>
      <c r="G32" s="20" t="str">
        <f>IF(キューシート計算用!G32&lt;&gt;"",キューシート計算用!G32,"")</f>
        <v>┼</v>
      </c>
      <c r="H32" s="20" t="str">
        <f>IF(キューシート計算用!H32&lt;&gt;"",キューシート計算用!H32,"")</f>
        <v>右</v>
      </c>
      <c r="I32" s="20" t="str">
        <f>IF(キューシート計算用!I32&lt;&gt;"",キューシート計算用!I32,"")</f>
        <v>〇</v>
      </c>
      <c r="J32" s="20" t="str">
        <f>IF(キューシート計算用!J32&lt;&gt;"",キューシート計算用!J32,"")</f>
        <v>N405</v>
      </c>
      <c r="K32" s="40" t="str">
        <f>IF(キューシート計算用!K32&lt;&gt;"",キューシート計算用!K32,"")</f>
        <v>津南駅</v>
      </c>
      <c r="L32" s="40" t="str">
        <f>IF(キューシート計算用!L32&lt;&gt;"",キューシート計算用!L32,"")</f>
        <v/>
      </c>
      <c r="M32" s="22" t="str">
        <f>IF(キューシート計算用!M32&lt;&gt;"",キューシート計算用!M32,"")</f>
        <v/>
      </c>
      <c r="N32" s="22" t="str">
        <f>IF(キューシート計算用!N32&lt;&gt;"",キューシート計算用!N32,"")</f>
        <v/>
      </c>
    </row>
    <row r="33" spans="1:14" x14ac:dyDescent="0.2">
      <c r="A33" s="20">
        <f>IF(キューシート計算用!A33&lt;&gt;"",キューシート計算用!A33,"")</f>
        <v>29</v>
      </c>
      <c r="B33" s="20" t="str">
        <f>IF(キューシート計算用!B33&lt;&gt;"",キューシート計算用!B33,"")</f>
        <v/>
      </c>
      <c r="C33" s="20">
        <f>IF(キューシート計算用!C33&lt;&gt;"",キューシート計算用!C33,"")</f>
        <v>1.5</v>
      </c>
      <c r="D33" s="21">
        <f>IF(キューシート計算用!D33&lt;&gt;"",キューシート計算用!D33,"")</f>
        <v>31.299999999999983</v>
      </c>
      <c r="E33" s="21">
        <f>IF(キューシート計算用!E33&lt;&gt;"",キューシート計算用!E33,"")</f>
        <v>240.2</v>
      </c>
      <c r="F33" s="20" t="str">
        <f>IF(キューシート計算用!F33&lt;&gt;"",キューシート計算用!F33,"")</f>
        <v/>
      </c>
      <c r="G33" s="20" t="str">
        <f>IF(キューシート計算用!G33&lt;&gt;"",キューシート計算用!G33,"")</f>
        <v>┬</v>
      </c>
      <c r="H33" s="20" t="str">
        <f>IF(キューシート計算用!H33&lt;&gt;"",キューシート計算用!H33,"")</f>
        <v>右</v>
      </c>
      <c r="I33" s="20" t="str">
        <f>IF(キューシート計算用!I33&lt;&gt;"",キューシート計算用!I33,"")</f>
        <v/>
      </c>
      <c r="J33" s="20" t="str">
        <f>IF(キューシート計算用!J33&lt;&gt;"",キューシート計算用!J33,"")</f>
        <v>N405</v>
      </c>
      <c r="K33" s="40" t="str">
        <f>IF(キューシート計算用!K33&lt;&gt;"",キューシート計算用!K33,"")</f>
        <v/>
      </c>
      <c r="L33" s="40" t="str">
        <f>IF(キューシート計算用!L33&lt;&gt;"",キューシート計算用!L33,"")</f>
        <v>正面津南駅</v>
      </c>
      <c r="M33" s="22" t="str">
        <f>IF(キューシート計算用!M33&lt;&gt;"",キューシート計算用!M33,"")</f>
        <v/>
      </c>
      <c r="N33" s="22" t="str">
        <f>IF(キューシート計算用!N33&lt;&gt;"",キューシート計算用!N33,"")</f>
        <v/>
      </c>
    </row>
    <row r="34" spans="1:14" x14ac:dyDescent="0.2">
      <c r="A34" s="20">
        <f>IF(キューシート計算用!A34&lt;&gt;"",キューシート計算用!A34,"")</f>
        <v>30</v>
      </c>
      <c r="B34" s="20" t="str">
        <f>IF(キューシート計算用!B34&lt;&gt;"",キューシート計算用!B34,"")</f>
        <v/>
      </c>
      <c r="C34" s="20">
        <f>IF(キューシート計算用!C34&lt;&gt;"",キューシート計算用!C34,"")</f>
        <v>0.10000000000002274</v>
      </c>
      <c r="D34" s="21">
        <f>IF(キューシート計算用!D34&lt;&gt;"",キューシート計算用!D34,"")</f>
        <v>31.400000000000006</v>
      </c>
      <c r="E34" s="21">
        <f>IF(キューシート計算用!E34&lt;&gt;"",キューシート計算用!E34,"")</f>
        <v>240.3</v>
      </c>
      <c r="F34" s="20" t="str">
        <f>IF(キューシート計算用!F34&lt;&gt;"",キューシート計算用!F34,"")</f>
        <v/>
      </c>
      <c r="G34" s="20" t="str">
        <f>IF(キューシート計算用!G34&lt;&gt;"",キューシート計算用!G34,"")</f>
        <v>Y</v>
      </c>
      <c r="H34" s="20" t="str">
        <f>IF(キューシート計算用!H34&lt;&gt;"",キューシート計算用!H34,"")</f>
        <v>左</v>
      </c>
      <c r="I34" s="20" t="str">
        <f>IF(キューシート計算用!I34&lt;&gt;"",キューシート計算用!I34,"")</f>
        <v/>
      </c>
      <c r="J34" s="20" t="str">
        <f>IF(キューシート計算用!J34&lt;&gt;"",キューシート計算用!J34,"")</f>
        <v>N405</v>
      </c>
      <c r="K34" s="40" t="str">
        <f>IF(キューシート計算用!K34&lt;&gt;"",キューシート計算用!K34,"")</f>
        <v>松之山</v>
      </c>
      <c r="L34" s="40" t="str">
        <f>IF(キューシート計算用!L34&lt;&gt;"",キューシート計算用!L34,"")</f>
        <v>線路をくぐる</v>
      </c>
      <c r="M34" s="22" t="str">
        <f>IF(キューシート計算用!M34&lt;&gt;"",キューシート計算用!M34,"")</f>
        <v/>
      </c>
      <c r="N34" s="22" t="str">
        <f>IF(キューシート計算用!N34&lt;&gt;"",キューシート計算用!N34,"")</f>
        <v/>
      </c>
    </row>
    <row r="35" spans="1:14" x14ac:dyDescent="0.2">
      <c r="A35" s="20">
        <f>IF(キューシート計算用!A35&lt;&gt;"",キューシート計算用!A35,"")</f>
        <v>31</v>
      </c>
      <c r="B35" s="20" t="str">
        <f>IF(キューシート計算用!B35&lt;&gt;"",キューシート計算用!B35,"")</f>
        <v/>
      </c>
      <c r="C35" s="20">
        <f>IF(キューシート計算用!C35&lt;&gt;"",キューシート計算用!C35,"")</f>
        <v>10.299999999999983</v>
      </c>
      <c r="D35" s="21">
        <f>IF(キューシート計算用!D35&lt;&gt;"",キューシート計算用!D35,"")</f>
        <v>41.699999999999989</v>
      </c>
      <c r="E35" s="21">
        <f>IF(キューシート計算用!E35&lt;&gt;"",キューシート計算用!E35,"")</f>
        <v>250.6</v>
      </c>
      <c r="F35" s="20" t="str">
        <f>IF(キューシート計算用!F35&lt;&gt;"",キューシート計算用!F35,"")</f>
        <v/>
      </c>
      <c r="G35" s="20" t="str">
        <f>IF(キューシート計算用!G35&lt;&gt;"",キューシート計算用!G35,"")</f>
        <v>┬</v>
      </c>
      <c r="H35" s="20" t="str">
        <f>IF(キューシート計算用!H35&lt;&gt;"",キューシート計算用!H35,"")</f>
        <v>左</v>
      </c>
      <c r="I35" s="20" t="str">
        <f>IF(キューシート計算用!I35&lt;&gt;"",キューシート計算用!I35,"")</f>
        <v/>
      </c>
      <c r="J35" s="20" t="str">
        <f>IF(キューシート計算用!J35&lt;&gt;"",キューシート計算用!J35,"")</f>
        <v>N405</v>
      </c>
      <c r="K35" s="40" t="str">
        <f>IF(キューシート計算用!K35&lt;&gt;"",キューシート計算用!K35,"")</f>
        <v>安塚　大巌寺高原</v>
      </c>
      <c r="L35" s="40" t="str">
        <f>IF(キューシート計算用!L35&lt;&gt;"",キューシート計算用!L35,"")</f>
        <v/>
      </c>
      <c r="M35" s="22" t="str">
        <f>IF(キューシート計算用!M35&lt;&gt;"",キューシート計算用!M35,"")</f>
        <v/>
      </c>
      <c r="N35" s="22" t="str">
        <f>IF(キューシート計算用!N35&lt;&gt;"",キューシート計算用!N35,"")</f>
        <v/>
      </c>
    </row>
    <row r="36" spans="1:14" x14ac:dyDescent="0.2">
      <c r="A36" s="20">
        <f>IF(キューシート計算用!A36&lt;&gt;"",キューシート計算用!A36,"")</f>
        <v>32</v>
      </c>
      <c r="B36" s="20" t="str">
        <f>IF(キューシート計算用!B36&lt;&gt;"",キューシート計算用!B36,"")</f>
        <v>PC7</v>
      </c>
      <c r="C36" s="20">
        <f>IF(キューシート計算用!C36&lt;&gt;"",キューシート計算用!C36,"")</f>
        <v>1.9000000000000057</v>
      </c>
      <c r="D36" s="21">
        <f>IF(キューシート計算用!D36&lt;&gt;"",キューシート計算用!D36,"")</f>
        <v>43.599999999999994</v>
      </c>
      <c r="E36" s="21">
        <f>IF(キューシート計算用!E36&lt;&gt;"",キューシート計算用!E36,"")</f>
        <v>252.5</v>
      </c>
      <c r="F36" s="20" t="str">
        <f>IF(キューシート計算用!F36&lt;&gt;"",キューシート計算用!F36,"")</f>
        <v>天水越の塔</v>
      </c>
      <c r="G36" s="20" t="str">
        <f>IF(キューシート計算用!G36&lt;&gt;"",キューシート計算用!G36,"")</f>
        <v>｜</v>
      </c>
      <c r="H36" s="20" t="str">
        <f>IF(キューシート計算用!H36&lt;&gt;"",キューシート計算用!H36,"")</f>
        <v>直</v>
      </c>
      <c r="I36" s="20" t="str">
        <f>IF(キューシート計算用!I36&lt;&gt;"",キューシート計算用!I36,"")</f>
        <v/>
      </c>
      <c r="J36" s="20" t="str">
        <f>IF(キューシート計算用!J36&lt;&gt;"",キューシート計算用!J36,"")</f>
        <v>N405</v>
      </c>
      <c r="K36" s="40" t="str">
        <f>IF(キューシート計算用!K36&lt;&gt;"",キューシート計算用!K36,"")</f>
        <v/>
      </c>
      <c r="L36" s="40" t="str">
        <f>IF(キューシート計算用!L36&lt;&gt;"",キューシート計算用!L36,"")</f>
        <v>塔は左側</v>
      </c>
      <c r="M36" s="22" t="str">
        <f>IF(キューシート計算用!M36&lt;&gt;"",キューシート計算用!M36,"")</f>
        <v/>
      </c>
      <c r="N36" s="22" t="str">
        <f>IF(キューシート計算用!N36&lt;&gt;"",キューシート計算用!N36,"")</f>
        <v/>
      </c>
    </row>
    <row r="37" spans="1:14" x14ac:dyDescent="0.2">
      <c r="A37" s="20">
        <f>IF(キューシート計算用!A37&lt;&gt;"",キューシート計算用!A37,"")</f>
        <v>33</v>
      </c>
      <c r="B37" s="20" t="str">
        <f>IF(キューシート計算用!B37&lt;&gt;"",キューシート計算用!B37,"")</f>
        <v/>
      </c>
      <c r="C37" s="20">
        <f>IF(キューシート計算用!C37&lt;&gt;"",キューシート計算用!C37,"")</f>
        <v>2.5999999999999943</v>
      </c>
      <c r="D37" s="21">
        <f>IF(キューシート計算用!D37&lt;&gt;"",キューシート計算用!D37,"")</f>
        <v>2.5999999999999943</v>
      </c>
      <c r="E37" s="21">
        <f>IF(キューシート計算用!E37&lt;&gt;"",キューシート計算用!E37,"")</f>
        <v>255.1</v>
      </c>
      <c r="F37" s="20" t="str">
        <f>IF(キューシート計算用!F37&lt;&gt;"",キューシート計算用!F37,"")</f>
        <v/>
      </c>
      <c r="G37" s="20" t="str">
        <f>IF(キューシート計算用!G37&lt;&gt;"",キューシート計算用!G37,"")</f>
        <v>Y</v>
      </c>
      <c r="H37" s="20" t="str">
        <f>IF(キューシート計算用!H37&lt;&gt;"",キューシート計算用!H37,"")</f>
        <v>右</v>
      </c>
      <c r="I37" s="20" t="str">
        <f>IF(キューシート計算用!I37&lt;&gt;"",キューシート計算用!I37,"")</f>
        <v/>
      </c>
      <c r="J37" s="20" t="str">
        <f>IF(キューシート計算用!J37&lt;&gt;"",キューシート計算用!J37,"")</f>
        <v>N405</v>
      </c>
      <c r="K37" s="40" t="str">
        <f>IF(キューシート計算用!K37&lt;&gt;"",キューシート計算用!K37,"")</f>
        <v>大島村</v>
      </c>
      <c r="L37" s="40" t="str">
        <f>IF(キューシート計算用!L37&lt;&gt;"",キューシート計算用!L37,"")</f>
        <v/>
      </c>
      <c r="M37" s="22" t="str">
        <f>IF(キューシート計算用!M37&lt;&gt;"",キューシート計算用!M37,"")</f>
        <v/>
      </c>
      <c r="N37" s="22" t="str">
        <f>IF(キューシート計算用!N37&lt;&gt;"",キューシート計算用!N37,"")</f>
        <v/>
      </c>
    </row>
    <row r="38" spans="1:14" x14ac:dyDescent="0.2">
      <c r="A38" s="20">
        <f>IF(キューシート計算用!A38&lt;&gt;"",キューシート計算用!A38,"")</f>
        <v>34</v>
      </c>
      <c r="B38" s="20" t="str">
        <f>IF(キューシート計算用!B38&lt;&gt;"",キューシート計算用!B38,"")</f>
        <v/>
      </c>
      <c r="C38" s="20">
        <f>IF(キューシート計算用!C38&lt;&gt;"",キューシート計算用!C38,"")</f>
        <v>4.7999999999999829</v>
      </c>
      <c r="D38" s="21">
        <f>IF(キューシート計算用!D38&lt;&gt;"",キューシート計算用!D38,"")</f>
        <v>7.3999999999999773</v>
      </c>
      <c r="E38" s="21">
        <f>IF(キューシート計算用!E38&lt;&gt;"",キューシート計算用!E38,"")</f>
        <v>259.89999999999998</v>
      </c>
      <c r="F38" s="20" t="str">
        <f>IF(キューシート計算用!F38&lt;&gt;"",キューシート計算用!F38,"")</f>
        <v/>
      </c>
      <c r="G38" s="20" t="str">
        <f>IF(キューシート計算用!G38&lt;&gt;"",キューシート計算用!G38,"")</f>
        <v>┤</v>
      </c>
      <c r="H38" s="20" t="str">
        <f>IF(キューシート計算用!H38&lt;&gt;"",キューシート計算用!H38,"")</f>
        <v>左</v>
      </c>
      <c r="I38" s="20" t="str">
        <f>IF(キューシート計算用!I38&lt;&gt;"",キューシート計算用!I38,"")</f>
        <v/>
      </c>
      <c r="J38" s="20" t="str">
        <f>IF(キューシート計算用!J38&lt;&gt;"",キューシート計算用!J38,"")</f>
        <v>N405</v>
      </c>
      <c r="K38" s="40" t="str">
        <f>IF(キューシート計算用!K38&lt;&gt;"",キューシート計算用!K38,"")</f>
        <v>安塚　大島</v>
      </c>
      <c r="L38" s="40" t="str">
        <f>IF(キューシート計算用!L38&lt;&gt;"",キューシート計算用!L38,"")</f>
        <v>①白いカマボコ型の小屋</v>
      </c>
      <c r="M38" s="22" t="str">
        <f>IF(キューシート計算用!M38&lt;&gt;"",キューシート計算用!M38,"")</f>
        <v/>
      </c>
      <c r="N38" s="22" t="str">
        <f>IF(キューシート計算用!N38&lt;&gt;"",キューシート計算用!N38,"")</f>
        <v/>
      </c>
    </row>
    <row r="39" spans="1:14" x14ac:dyDescent="0.2">
      <c r="A39" s="20">
        <f>IF(キューシート計算用!A39&lt;&gt;"",キューシート計算用!A39,"")</f>
        <v>35</v>
      </c>
      <c r="B39" s="20" t="str">
        <f>IF(キューシート計算用!B39&lt;&gt;"",キューシート計算用!B39,"")</f>
        <v/>
      </c>
      <c r="C39" s="20">
        <f>IF(キューシート計算用!C39&lt;&gt;"",キューシート計算用!C39,"")</f>
        <v>5.6000000000000227</v>
      </c>
      <c r="D39" s="21">
        <f>IF(キューシート計算用!D39&lt;&gt;"",キューシート計算用!D39,"")</f>
        <v>13</v>
      </c>
      <c r="E39" s="21">
        <f>IF(キューシート計算用!E39&lt;&gt;"",キューシート計算用!E39,"")</f>
        <v>265.5</v>
      </c>
      <c r="F39" s="20" t="str">
        <f>IF(キューシート計算用!F39&lt;&gt;"",キューシート計算用!F39,"")</f>
        <v/>
      </c>
      <c r="G39" s="20" t="str">
        <f>IF(キューシート計算用!G39&lt;&gt;"",キューシート計算用!G39,"")</f>
        <v>┤</v>
      </c>
      <c r="H39" s="20" t="str">
        <f>IF(キューシート計算用!H39&lt;&gt;"",キューシート計算用!H39,"")</f>
        <v>左</v>
      </c>
      <c r="I39" s="20" t="str">
        <f>IF(キューシート計算用!I39&lt;&gt;"",キューシート計算用!I39,"")</f>
        <v/>
      </c>
      <c r="J39" s="20" t="str">
        <f>IF(キューシート計算用!J39&lt;&gt;"",キューシート計算用!J39,"")</f>
        <v>N405</v>
      </c>
      <c r="K39" s="40" t="str">
        <f>IF(キューシート計算用!K39&lt;&gt;"",キューシート計算用!K39,"")</f>
        <v>上越　安塚</v>
      </c>
      <c r="L39" s="40" t="str">
        <f>IF(キューシート計算用!L39&lt;&gt;"",キューシート計算用!L39,"")</f>
        <v>③出光</v>
      </c>
      <c r="M39" s="22" t="str">
        <f>IF(キューシート計算用!M39&lt;&gt;"",キューシート計算用!M39,"")</f>
        <v/>
      </c>
      <c r="N39" s="22" t="str">
        <f>IF(キューシート計算用!N39&lt;&gt;"",キューシート計算用!N39,"")</f>
        <v/>
      </c>
    </row>
    <row r="40" spans="1:14" x14ac:dyDescent="0.2">
      <c r="A40" s="20">
        <f>IF(キューシート計算用!A40&lt;&gt;"",キューシート計算用!A40,"")</f>
        <v>36</v>
      </c>
      <c r="B40" s="20" t="str">
        <f>IF(キューシート計算用!B40&lt;&gt;"",キューシート計算用!B40,"")</f>
        <v/>
      </c>
      <c r="C40" s="20">
        <f>IF(キューシート計算用!C40&lt;&gt;"",キューシート計算用!C40,"")</f>
        <v>7.3000000000000114</v>
      </c>
      <c r="D40" s="21">
        <f>IF(キューシート計算用!D40&lt;&gt;"",キューシート計算用!D40,"")</f>
        <v>20.300000000000011</v>
      </c>
      <c r="E40" s="21">
        <f>IF(キューシート計算用!E40&lt;&gt;"",キューシート計算用!E40,"")</f>
        <v>272.8</v>
      </c>
      <c r="F40" s="20" t="str">
        <f>IF(キューシート計算用!F40&lt;&gt;"",キューシート計算用!F40,"")</f>
        <v/>
      </c>
      <c r="G40" s="20" t="str">
        <f>IF(キューシート計算用!G40&lt;&gt;"",キューシート計算用!G40,"")</f>
        <v>┬</v>
      </c>
      <c r="H40" s="20" t="str">
        <f>IF(キューシート計算用!H40&lt;&gt;"",キューシート計算用!H40,"")</f>
        <v>右</v>
      </c>
      <c r="I40" s="20" t="str">
        <f>IF(キューシート計算用!I40&lt;&gt;"",キューシート計算用!I40,"")</f>
        <v/>
      </c>
      <c r="J40" s="20" t="str">
        <f>IF(キューシート計算用!J40&lt;&gt;"",キューシート計算用!J40,"")</f>
        <v>N403</v>
      </c>
      <c r="K40" s="40" t="str">
        <f>IF(キューシート計算用!K40&lt;&gt;"",キューシート計算用!K40,"")</f>
        <v>浦川原</v>
      </c>
      <c r="L40" s="40" t="str">
        <f>IF(キューシート計算用!L40&lt;&gt;"",キューシート計算用!L40,"")</f>
        <v>一時停止</v>
      </c>
      <c r="M40" s="22" t="str">
        <f>IF(キューシート計算用!M40&lt;&gt;"",キューシート計算用!M40,"")</f>
        <v/>
      </c>
      <c r="N40" s="22" t="str">
        <f>IF(キューシート計算用!N40&lt;&gt;"",キューシート計算用!N40,"")</f>
        <v/>
      </c>
    </row>
    <row r="41" spans="1:14" x14ac:dyDescent="0.2">
      <c r="A41" s="20">
        <f>IF(キューシート計算用!A41&lt;&gt;"",キューシート計算用!A41,"")</f>
        <v>37</v>
      </c>
      <c r="B41" s="20" t="str">
        <f>IF(キューシート計算用!B41&lt;&gt;"",キューシート計算用!B41,"")</f>
        <v/>
      </c>
      <c r="C41" s="20">
        <f>IF(キューシート計算用!C41&lt;&gt;"",キューシート計算用!C41,"")</f>
        <v>4.8999999999999773</v>
      </c>
      <c r="D41" s="21">
        <f>IF(キューシート計算用!D41&lt;&gt;"",キューシート計算用!D41,"")</f>
        <v>25.199999999999989</v>
      </c>
      <c r="E41" s="21">
        <f>IF(キューシート計算用!E41&lt;&gt;"",キューシート計算用!E41,"")</f>
        <v>277.7</v>
      </c>
      <c r="F41" s="20" t="str">
        <f>IF(キューシート計算用!F41&lt;&gt;"",キューシート計算用!F41,"")</f>
        <v/>
      </c>
      <c r="G41" s="20" t="str">
        <f>IF(キューシート計算用!G41&lt;&gt;"",キューシート計算用!G41,"")</f>
        <v>┤</v>
      </c>
      <c r="H41" s="20" t="str">
        <f>IF(キューシート計算用!H41&lt;&gt;"",キューシート計算用!H41,"")</f>
        <v>左</v>
      </c>
      <c r="I41" s="20" t="str">
        <f>IF(キューシート計算用!I41&lt;&gt;"",キューシート計算用!I41,"")</f>
        <v/>
      </c>
      <c r="J41" s="20" t="str">
        <f>IF(キューシート計算用!J41&lt;&gt;"",キューシート計算用!J41,"")</f>
        <v/>
      </c>
      <c r="K41" s="40" t="str">
        <f>IF(キューシート計算用!K41&lt;&gt;"",キューシート計算用!K41,"")</f>
        <v>広域農道　牧</v>
      </c>
      <c r="L41" s="40" t="str">
        <f>IF(キューシート計算用!L41&lt;&gt;"",キューシート計算用!L41,"")</f>
        <v>①高波測量設計④SUZUKI内山商会</v>
      </c>
      <c r="M41" s="22" t="str">
        <f>IF(キューシート計算用!M41&lt;&gt;"",キューシート計算用!M41,"")</f>
        <v/>
      </c>
      <c r="N41" s="22" t="str">
        <f>IF(キューシート計算用!N41&lt;&gt;"",キューシート計算用!N41,"")</f>
        <v/>
      </c>
    </row>
    <row r="42" spans="1:14" x14ac:dyDescent="0.2">
      <c r="A42" s="20">
        <f>IF(キューシート計算用!A42&lt;&gt;"",キューシート計算用!A42,"")</f>
        <v>38</v>
      </c>
      <c r="B42" s="20" t="str">
        <f>IF(キューシート計算用!B42&lt;&gt;"",キューシート計算用!B42,"")</f>
        <v/>
      </c>
      <c r="C42" s="20">
        <f>IF(キューシート計算用!C42&lt;&gt;"",キューシート計算用!C42,"")</f>
        <v>0.5</v>
      </c>
      <c r="D42" s="21">
        <f>IF(キューシート計算用!D42&lt;&gt;"",キューシート計算用!D42,"")</f>
        <v>25.699999999999989</v>
      </c>
      <c r="E42" s="21">
        <f>IF(キューシート計算用!E42&lt;&gt;"",キューシート計算用!E42,"")</f>
        <v>278.2</v>
      </c>
      <c r="F42" s="20" t="str">
        <f>IF(キューシート計算用!F42&lt;&gt;"",キューシート計算用!F42,"")</f>
        <v/>
      </c>
      <c r="G42" s="20" t="str">
        <f>IF(キューシート計算用!G42&lt;&gt;"",キューシート計算用!G42,"")</f>
        <v>┼</v>
      </c>
      <c r="H42" s="20" t="str">
        <f>IF(キューシート計算用!H42&lt;&gt;"",キューシート計算用!H42,"")</f>
        <v>左</v>
      </c>
      <c r="I42" s="20" t="str">
        <f>IF(キューシート計算用!I42&lt;&gt;"",キューシート計算用!I42,"")</f>
        <v/>
      </c>
      <c r="J42" s="20" t="str">
        <f>IF(キューシート計算用!J42&lt;&gt;"",キューシート計算用!J42,"")</f>
        <v>D13</v>
      </c>
      <c r="K42" s="40" t="str">
        <f>IF(キューシート計算用!K42&lt;&gt;"",キューシート計算用!K42,"")</f>
        <v/>
      </c>
      <c r="L42" s="40" t="str">
        <f>IF(キューシート計算用!L42&lt;&gt;"",キューシート計算用!L42,"")</f>
        <v>一時停止</v>
      </c>
      <c r="M42" s="22" t="str">
        <f>IF(キューシート計算用!M42&lt;&gt;"",キューシート計算用!M42,"")</f>
        <v/>
      </c>
      <c r="N42" s="22" t="str">
        <f>IF(キューシート計算用!N42&lt;&gt;"",キューシート計算用!N42,"")</f>
        <v/>
      </c>
    </row>
    <row r="43" spans="1:14" x14ac:dyDescent="0.2">
      <c r="A43" s="20">
        <f>IF(キューシート計算用!A43&lt;&gt;"",キューシート計算用!A43,"")</f>
        <v>39</v>
      </c>
      <c r="B43" s="20" t="str">
        <f>IF(キューシート計算用!B43&lt;&gt;"",キューシート計算用!B43,"")</f>
        <v/>
      </c>
      <c r="C43" s="20">
        <f>IF(キューシート計算用!C43&lt;&gt;"",キューシート計算用!C43,"")</f>
        <v>3.8000000000000114</v>
      </c>
      <c r="D43" s="21">
        <f>IF(キューシート計算用!D43&lt;&gt;"",キューシート計算用!D43,"")</f>
        <v>29.5</v>
      </c>
      <c r="E43" s="21">
        <f>IF(キューシート計算用!E43&lt;&gt;"",キューシート計算用!E43,"")</f>
        <v>282</v>
      </c>
      <c r="F43" s="20" t="str">
        <f>IF(キューシート計算用!F43&lt;&gt;"",キューシート計算用!F43,"")</f>
        <v/>
      </c>
      <c r="G43" s="20" t="str">
        <f>IF(キューシート計算用!G43&lt;&gt;"",キューシート計算用!G43,"")</f>
        <v>┬</v>
      </c>
      <c r="H43" s="20" t="str">
        <f>IF(キューシート計算用!H43&lt;&gt;"",キューシート計算用!H43,"")</f>
        <v>左</v>
      </c>
      <c r="I43" s="20" t="str">
        <f>IF(キューシート計算用!I43&lt;&gt;"",キューシート計算用!I43,"")</f>
        <v/>
      </c>
      <c r="J43" s="20" t="str">
        <f>IF(キューシート計算用!J43&lt;&gt;"",キューシート計算用!J43,"")</f>
        <v>D61</v>
      </c>
      <c r="K43" s="40" t="str">
        <f>IF(キューシート計算用!K43&lt;&gt;"",キューシート計算用!K43,"")</f>
        <v/>
      </c>
      <c r="L43" s="40" t="str">
        <f>IF(キューシート計算用!L43&lt;&gt;"",キューシート計算用!L43,"")</f>
        <v>橋を越えて左へ</v>
      </c>
      <c r="M43" s="22" t="str">
        <f>IF(キューシート計算用!M43&lt;&gt;"",キューシート計算用!M43,"")</f>
        <v/>
      </c>
      <c r="N43" s="22" t="str">
        <f>IF(キューシート計算用!N43&lt;&gt;"",キューシート計算用!N43,"")</f>
        <v/>
      </c>
    </row>
    <row r="44" spans="1:14" x14ac:dyDescent="0.2">
      <c r="A44" s="20">
        <f>IF(キューシート計算用!A44&lt;&gt;"",キューシート計算用!A44,"")</f>
        <v>40</v>
      </c>
      <c r="B44" s="20" t="str">
        <f>IF(キューシート計算用!B44&lt;&gt;"",キューシート計算用!B44,"")</f>
        <v>PC8</v>
      </c>
      <c r="C44" s="20">
        <f>IF(キューシート計算用!C44&lt;&gt;"",キューシート計算用!C44,"")</f>
        <v>0.80000000000001137</v>
      </c>
      <c r="D44" s="21">
        <f>IF(キューシート計算用!D44&lt;&gt;"",キューシート計算用!D44,"")</f>
        <v>30.300000000000011</v>
      </c>
      <c r="E44" s="21">
        <f>IF(キューシート計算用!E44&lt;&gt;"",キューシート計算用!E44,"")</f>
        <v>282.8</v>
      </c>
      <c r="F44" s="20" t="str">
        <f>IF(キューシート計算用!F44&lt;&gt;"",キューシート計算用!F44,"")</f>
        <v>上横住バス停</v>
      </c>
      <c r="G44" s="20" t="str">
        <f>IF(キューシート計算用!G44&lt;&gt;"",キューシート計算用!G44,"")</f>
        <v>┤</v>
      </c>
      <c r="H44" s="20" t="str">
        <f>IF(キューシート計算用!H44&lt;&gt;"",キューシート計算用!H44,"")</f>
        <v>直</v>
      </c>
      <c r="I44" s="20" t="str">
        <f>IF(キューシート計算用!I44&lt;&gt;"",キューシート計算用!I44,"")</f>
        <v/>
      </c>
      <c r="J44" s="20" t="str">
        <f>IF(キューシート計算用!J44&lt;&gt;"",キューシート計算用!J44,"")</f>
        <v>D61</v>
      </c>
      <c r="K44" s="40" t="str">
        <f>IF(キューシート計算用!K44&lt;&gt;"",キューシート計算用!K44,"")</f>
        <v/>
      </c>
      <c r="L44" s="40" t="str">
        <f>IF(キューシート計算用!L44&lt;&gt;"",キューシート計算用!L44,"")</f>
        <v>①バス停</v>
      </c>
      <c r="M44" s="22" t="str">
        <f>IF(キューシート計算用!M44&lt;&gt;"",キューシート計算用!M44,"")</f>
        <v/>
      </c>
      <c r="N44" s="22" t="str">
        <f>IF(キューシート計算用!N44&lt;&gt;"",キューシート計算用!N44,"")</f>
        <v/>
      </c>
    </row>
    <row r="45" spans="1:14" x14ac:dyDescent="0.2">
      <c r="A45" s="20">
        <f>IF(キューシート計算用!A45&lt;&gt;"",キューシート計算用!A45,"")</f>
        <v>41</v>
      </c>
      <c r="B45" s="20" t="str">
        <f>IF(キューシート計算用!B45&lt;&gt;"",キューシート計算用!B45,"")</f>
        <v/>
      </c>
      <c r="C45" s="20">
        <f>IF(キューシート計算用!C45&lt;&gt;"",キューシート計算用!C45,"")</f>
        <v>5.0999999999999659</v>
      </c>
      <c r="D45" s="21">
        <f>IF(キューシート計算用!D45&lt;&gt;"",キューシート計算用!D45,"")</f>
        <v>5.0999999999999659</v>
      </c>
      <c r="E45" s="21">
        <f>IF(キューシート計算用!E45&lt;&gt;"",キューシート計算用!E45,"")</f>
        <v>287.89999999999998</v>
      </c>
      <c r="F45" s="20" t="str">
        <f>IF(キューシート計算用!F45&lt;&gt;"",キューシート計算用!F45,"")</f>
        <v/>
      </c>
      <c r="G45" s="20" t="str">
        <f>IF(キューシート計算用!G45&lt;&gt;"",キューシート計算用!G45,"")</f>
        <v>Y</v>
      </c>
      <c r="H45" s="20" t="str">
        <f>IF(キューシート計算用!H45&lt;&gt;"",キューシート計算用!H45,"")</f>
        <v>右</v>
      </c>
      <c r="I45" s="20" t="str">
        <f>IF(キューシート計算用!I45&lt;&gt;"",キューシート計算用!I45,"")</f>
        <v/>
      </c>
      <c r="J45" s="20" t="str">
        <f>IF(キューシート計算用!J45&lt;&gt;"",キューシート計算用!J45,"")</f>
        <v>D43</v>
      </c>
      <c r="K45" s="40" t="str">
        <f>IF(キューシート計算用!K45&lt;&gt;"",キューシート計算用!K45,"")</f>
        <v>錦</v>
      </c>
      <c r="L45" s="40" t="str">
        <f>IF(キューシート計算用!L45&lt;&gt;"",キューシート計算用!L45,"")</f>
        <v>③溜池</v>
      </c>
      <c r="M45" s="22" t="str">
        <f>IF(キューシート計算用!M45&lt;&gt;"",キューシート計算用!M45,"")</f>
        <v/>
      </c>
      <c r="N45" s="22" t="str">
        <f>IF(キューシート計算用!N45&lt;&gt;"",キューシート計算用!N45,"")</f>
        <v/>
      </c>
    </row>
    <row r="46" spans="1:14" x14ac:dyDescent="0.2">
      <c r="A46" s="20">
        <f>IF(キューシート計算用!A46&lt;&gt;"",キューシート計算用!A46,"")</f>
        <v>42</v>
      </c>
      <c r="B46" s="20" t="str">
        <f>IF(キューシート計算用!B46&lt;&gt;"",キューシート計算用!B46,"")</f>
        <v/>
      </c>
      <c r="C46" s="20">
        <f>IF(キューシート計算用!C46&lt;&gt;"",キューシート計算用!C46,"")</f>
        <v>9.8000000000000114</v>
      </c>
      <c r="D46" s="21">
        <f>IF(キューシート計算用!D46&lt;&gt;"",キューシート計算用!D46,"")</f>
        <v>14.899999999999977</v>
      </c>
      <c r="E46" s="21">
        <f>IF(キューシート計算用!E46&lt;&gt;"",キューシート計算用!E46,"")</f>
        <v>297.7</v>
      </c>
      <c r="F46" s="20" t="str">
        <f>IF(キューシート計算用!F46&lt;&gt;"",キューシート計算用!F46,"")</f>
        <v>田園</v>
      </c>
      <c r="G46" s="20" t="str">
        <f>IF(キューシート計算用!G46&lt;&gt;"",キューシート計算用!G46,"")</f>
        <v>┼</v>
      </c>
      <c r="H46" s="20" t="str">
        <f>IF(キューシート計算用!H46&lt;&gt;"",キューシート計算用!H46,"")</f>
        <v>右</v>
      </c>
      <c r="I46" s="20" t="str">
        <f>IF(キューシート計算用!I46&lt;&gt;"",キューシート計算用!I46,"")</f>
        <v>〇</v>
      </c>
      <c r="J46" s="20" t="str">
        <f>IF(キューシート計算用!J46&lt;&gt;"",キューシート計算用!J46,"")</f>
        <v>D259</v>
      </c>
      <c r="K46" s="40" t="str">
        <f>IF(キューシート計算用!K46&lt;&gt;"",キューシート計算用!K46,"")</f>
        <v>N253　福田</v>
      </c>
      <c r="L46" s="40" t="str">
        <f>IF(キューシート計算用!L46&lt;&gt;"",キューシート計算用!L46,"")</f>
        <v/>
      </c>
      <c r="M46" s="22" t="str">
        <f>IF(キューシート計算用!M46&lt;&gt;"",キューシート計算用!M46,"")</f>
        <v/>
      </c>
      <c r="N46" s="22" t="str">
        <f>IF(キューシート計算用!N46&lt;&gt;"",キューシート計算用!N46,"")</f>
        <v/>
      </c>
    </row>
    <row r="47" spans="1:14" x14ac:dyDescent="0.2">
      <c r="A47" s="20">
        <f>IF(キューシート計算用!A47&lt;&gt;"",キューシート計算用!A47,"")</f>
        <v>43</v>
      </c>
      <c r="B47" s="20" t="str">
        <f>IF(キューシート計算用!B47&lt;&gt;"",キューシート計算用!B47,"")</f>
        <v/>
      </c>
      <c r="C47" s="20">
        <f>IF(キューシート計算用!C47&lt;&gt;"",キューシート計算用!C47,"")</f>
        <v>2.8000000000000114</v>
      </c>
      <c r="D47" s="21">
        <f>IF(キューシート計算用!D47&lt;&gt;"",キューシート計算用!D47,"")</f>
        <v>17.699999999999989</v>
      </c>
      <c r="E47" s="21">
        <f>IF(キューシート計算用!E47&lt;&gt;"",キューシート計算用!E47,"")</f>
        <v>300.5</v>
      </c>
      <c r="F47" s="20" t="str">
        <f>IF(キューシート計算用!F47&lt;&gt;"",キューシート計算用!F47,"")</f>
        <v>福田</v>
      </c>
      <c r="G47" s="20" t="str">
        <f>IF(キューシート計算用!G47&lt;&gt;"",キューシート計算用!G47,"")</f>
        <v>┬</v>
      </c>
      <c r="H47" s="20" t="str">
        <f>IF(キューシート計算用!H47&lt;&gt;"",キューシート計算用!H47,"")</f>
        <v>左</v>
      </c>
      <c r="I47" s="20" t="str">
        <f>IF(キューシート計算用!I47&lt;&gt;"",キューシート計算用!I47,"")</f>
        <v>〇</v>
      </c>
      <c r="J47" s="20" t="str">
        <f>IF(キューシート計算用!J47&lt;&gt;"",キューシート計算用!J47,"")</f>
        <v>N253</v>
      </c>
      <c r="K47" s="40" t="str">
        <f>IF(キューシート計算用!K47&lt;&gt;"",キューシート計算用!K47,"")</f>
        <v>N8　直江津駅</v>
      </c>
      <c r="L47" s="40" t="str">
        <f>IF(キューシート計算用!L47&lt;&gt;"",キューシート計算用!L47,"")</f>
        <v>正面　上越テクノセンター</v>
      </c>
      <c r="M47" s="22" t="str">
        <f>IF(キューシート計算用!M47&lt;&gt;"",キューシート計算用!M47,"")</f>
        <v/>
      </c>
      <c r="N47" s="22" t="str">
        <f>IF(キューシート計算用!N47&lt;&gt;"",キューシート計算用!N47,"")</f>
        <v/>
      </c>
    </row>
    <row r="48" spans="1:14" x14ac:dyDescent="0.2">
      <c r="A48" s="20">
        <f>IF(キューシート計算用!A48&lt;&gt;"",キューシート計算用!A48,"")</f>
        <v>44</v>
      </c>
      <c r="B48" s="20" t="str">
        <f>IF(キューシート計算用!B48&lt;&gt;"",キューシート計算用!B48,"")</f>
        <v/>
      </c>
      <c r="C48" s="20">
        <f>IF(キューシート計算用!C48&lt;&gt;"",キューシート計算用!C48,"")</f>
        <v>1.6000000000000227</v>
      </c>
      <c r="D48" s="21">
        <f>IF(キューシート計算用!D48&lt;&gt;"",キューシート計算用!D48,"")</f>
        <v>19.300000000000011</v>
      </c>
      <c r="E48" s="21">
        <f>IF(キューシート計算用!E48&lt;&gt;"",キューシート計算用!E48,"")</f>
        <v>302.10000000000002</v>
      </c>
      <c r="F48" s="20" t="str">
        <f>IF(キューシート計算用!F48&lt;&gt;"",キューシート計算用!F48,"")</f>
        <v>春日新田</v>
      </c>
      <c r="G48" s="20" t="str">
        <f>IF(キューシート計算用!G48&lt;&gt;"",キューシート計算用!G48,"")</f>
        <v>┼</v>
      </c>
      <c r="H48" s="20" t="str">
        <f>IF(キューシート計算用!H48&lt;&gt;"",キューシート計算用!H48,"")</f>
        <v>右</v>
      </c>
      <c r="I48" s="20" t="str">
        <f>IF(キューシート計算用!I48&lt;&gt;"",キューシート計算用!I48,"")</f>
        <v>〇</v>
      </c>
      <c r="J48" s="20" t="str">
        <f>IF(キューシート計算用!J48&lt;&gt;"",キューシート計算用!J48,"")</f>
        <v>N350</v>
      </c>
      <c r="K48" s="40" t="str">
        <f>IF(キューシート計算用!K48&lt;&gt;"",キューシート計算用!K48,"")</f>
        <v>直江津港</v>
      </c>
      <c r="L48" s="40" t="str">
        <f>IF(キューシート計算用!L48&lt;&gt;"",キューシート計算用!L48,"")</f>
        <v/>
      </c>
      <c r="M48" s="22" t="str">
        <f>IF(キューシート計算用!M48&lt;&gt;"",キューシート計算用!M48,"")</f>
        <v/>
      </c>
      <c r="N48" s="22" t="str">
        <f>IF(キューシート計算用!N48&lt;&gt;"",キューシート計算用!N48,"")</f>
        <v/>
      </c>
    </row>
    <row r="49" spans="1:14" x14ac:dyDescent="0.2">
      <c r="A49" s="20">
        <f>IF(キューシート計算用!A49&lt;&gt;"",キューシート計算用!A49,"")</f>
        <v>45</v>
      </c>
      <c r="B49" s="20" t="str">
        <f>IF(キューシート計算用!B49&lt;&gt;"",キューシート計算用!B49,"")</f>
        <v>PC9</v>
      </c>
      <c r="C49" s="20">
        <f>IF(キューシート計算用!C49&lt;&gt;"",キューシート計算用!C49,"")</f>
        <v>1.1999999999999886</v>
      </c>
      <c r="D49" s="21">
        <f>IF(キューシート計算用!D49&lt;&gt;"",キューシート計算用!D49,"")</f>
        <v>20.5</v>
      </c>
      <c r="E49" s="21">
        <f>IF(キューシート計算用!E49&lt;&gt;"",キューシート計算用!E49,"")</f>
        <v>303.3</v>
      </c>
      <c r="F49" s="20" t="str">
        <f>IF(キューシート計算用!F49&lt;&gt;"",キューシート計算用!F49,"")</f>
        <v>直江津港西埠頭</v>
      </c>
      <c r="G49" s="20" t="str">
        <f>IF(キューシート計算用!G49&lt;&gt;"",キューシート計算用!G49,"")</f>
        <v>｜</v>
      </c>
      <c r="H49" s="20" t="str">
        <f>IF(キューシート計算用!H49&lt;&gt;"",キューシート計算用!H49,"")</f>
        <v>直</v>
      </c>
      <c r="I49" s="20" t="str">
        <f>IF(キューシート計算用!I49&lt;&gt;"",キューシート計算用!I49,"")</f>
        <v/>
      </c>
      <c r="J49" s="20" t="str">
        <f>IF(キューシート計算用!J49&lt;&gt;"",キューシート計算用!J49,"")</f>
        <v>D468</v>
      </c>
      <c r="K49" s="40" t="str">
        <f>IF(キューシート計算用!K49&lt;&gt;"",キューシート計算用!K49,"")</f>
        <v/>
      </c>
      <c r="L49" s="40" t="str">
        <f>IF(キューシート計算用!L49&lt;&gt;"",キューシート計算用!L49,"")</f>
        <v>場内ロータリー回って引き返す</v>
      </c>
      <c r="M49" s="22" t="str">
        <f>IF(キューシート計算用!M49&lt;&gt;"",キューシート計算用!M49,"")</f>
        <v/>
      </c>
      <c r="N49" s="22" t="str">
        <f>IF(キューシート計算用!N49&lt;&gt;"",キューシート計算用!N49,"")</f>
        <v/>
      </c>
    </row>
    <row r="50" spans="1:14" x14ac:dyDescent="0.2">
      <c r="A50" s="20">
        <f>IF(キューシート計算用!A50&lt;&gt;"",キューシート計算用!A50,"")</f>
        <v>46</v>
      </c>
      <c r="B50" s="20" t="str">
        <f>IF(キューシート計算用!B50&lt;&gt;"",キューシート計算用!B50,"")</f>
        <v/>
      </c>
      <c r="C50" s="20">
        <f>IF(キューシート計算用!C50&lt;&gt;"",キューシート計算用!C50,"")</f>
        <v>8.3000000000000114</v>
      </c>
      <c r="D50" s="21">
        <f>IF(キューシート計算用!D50&lt;&gt;"",キューシート計算用!D50,"")</f>
        <v>8.3000000000000114</v>
      </c>
      <c r="E50" s="21">
        <f>IF(キューシート計算用!E50&lt;&gt;"",キューシート計算用!E50,"")</f>
        <v>311.60000000000002</v>
      </c>
      <c r="F50" s="20" t="str">
        <f>IF(キューシート計算用!F50&lt;&gt;"",キューシート計算用!F50,"")</f>
        <v>鴨島三叉路</v>
      </c>
      <c r="G50" s="20" t="str">
        <f>IF(キューシート計算用!G50&lt;&gt;"",キューシート計算用!G50,"")</f>
        <v>┬</v>
      </c>
      <c r="H50" s="20" t="str">
        <f>IF(キューシート計算用!H50&lt;&gt;"",キューシート計算用!H50,"")</f>
        <v>左</v>
      </c>
      <c r="I50" s="20" t="str">
        <f>IF(キューシート計算用!I50&lt;&gt;"",キューシート計算用!I50,"")</f>
        <v>〇</v>
      </c>
      <c r="J50" s="20" t="str">
        <f>IF(キューシート計算用!J50&lt;&gt;"",キューシート計算用!J50,"")</f>
        <v>D38</v>
      </c>
      <c r="K50" s="40" t="str">
        <f>IF(キューシート計算用!K50&lt;&gt;"",キューシート計算用!K50,"")</f>
        <v/>
      </c>
      <c r="L50" s="40" t="str">
        <f>IF(キューシート計算用!L50&lt;&gt;"",キューシート計算用!L50,"")</f>
        <v>③山崎医院看板</v>
      </c>
      <c r="M50" s="22" t="str">
        <f>IF(キューシート計算用!M50&lt;&gt;"",キューシート計算用!M50,"")</f>
        <v/>
      </c>
      <c r="N50" s="22" t="str">
        <f>IF(キューシート計算用!N50&lt;&gt;"",キューシート計算用!N50,"")</f>
        <v/>
      </c>
    </row>
    <row r="51" spans="1:14" x14ac:dyDescent="0.2">
      <c r="A51" s="20">
        <f>IF(キューシート計算用!A51&lt;&gt;"",キューシート計算用!A51,"")</f>
        <v>47</v>
      </c>
      <c r="B51" s="20" t="str">
        <f>IF(キューシート計算用!B51&lt;&gt;"",キューシート計算用!B51,"")</f>
        <v/>
      </c>
      <c r="C51" s="20">
        <f>IF(キューシート計算用!C51&lt;&gt;"",キューシート計算用!C51,"")</f>
        <v>9.9999999999965894E-2</v>
      </c>
      <c r="D51" s="21">
        <f>IF(キューシート計算用!D51&lt;&gt;"",キューシート計算用!D51,"")</f>
        <v>8.3999999999999773</v>
      </c>
      <c r="E51" s="21">
        <f>IF(キューシート計算用!E51&lt;&gt;"",キューシート計算用!E51,"")</f>
        <v>311.7</v>
      </c>
      <c r="F51" s="20" t="str">
        <f>IF(キューシート計算用!F51&lt;&gt;"",キューシート計算用!F51,"")</f>
        <v>鴨島一丁目</v>
      </c>
      <c r="G51" s="20" t="str">
        <f>IF(キューシート計算用!G51&lt;&gt;"",キューシート計算用!G51,"")</f>
        <v>┼</v>
      </c>
      <c r="H51" s="20" t="str">
        <f>IF(キューシート計算用!H51&lt;&gt;"",キューシート計算用!H51,"")</f>
        <v>右</v>
      </c>
      <c r="I51" s="20" t="str">
        <f>IF(キューシート計算用!I51&lt;&gt;"",キューシート計算用!I51,"")</f>
        <v>〇</v>
      </c>
      <c r="J51" s="20" t="str">
        <f>IF(キューシート計算用!J51&lt;&gt;"",キューシート計算用!J51,"")</f>
        <v/>
      </c>
      <c r="K51" s="40" t="str">
        <f>IF(キューシート計算用!K51&lt;&gt;"",キューシート計算用!K51,"")</f>
        <v/>
      </c>
      <c r="L51" s="40" t="str">
        <f>IF(キューシート計算用!L51&lt;&gt;"",キューシート計算用!L51,"")</f>
        <v>①TRY</v>
      </c>
      <c r="M51" s="22" t="str">
        <f>IF(キューシート計算用!M51&lt;&gt;"",キューシート計算用!M51,"")</f>
        <v/>
      </c>
      <c r="N51" s="22" t="str">
        <f>IF(キューシート計算用!N51&lt;&gt;"",キューシート計算用!N51,"")</f>
        <v/>
      </c>
    </row>
    <row r="52" spans="1:14" x14ac:dyDescent="0.2">
      <c r="A52" s="20">
        <f>IF(キューシート計算用!A52&lt;&gt;"",キューシート計算用!A52,"")</f>
        <v>48</v>
      </c>
      <c r="B52" s="20" t="str">
        <f>IF(キューシート計算用!B52&lt;&gt;"",キューシート計算用!B52,"")</f>
        <v/>
      </c>
      <c r="C52" s="20">
        <f>IF(キューシート計算用!C52&lt;&gt;"",キューシート計算用!C52,"")</f>
        <v>6.1999999999999886</v>
      </c>
      <c r="D52" s="21">
        <f>IF(キューシート計算用!D52&lt;&gt;"",キューシート計算用!D52,"")</f>
        <v>14.599999999999966</v>
      </c>
      <c r="E52" s="21">
        <f>IF(キューシート計算用!E52&lt;&gt;"",キューシート計算用!E52,"")</f>
        <v>317.89999999999998</v>
      </c>
      <c r="F52" s="20" t="str">
        <f>IF(キューシート計算用!F52&lt;&gt;"",キューシート計算用!F52,"")</f>
        <v/>
      </c>
      <c r="G52" s="20" t="str">
        <f>IF(キューシート計算用!G52&lt;&gt;"",キューシート計算用!G52,"")</f>
        <v>┬</v>
      </c>
      <c r="H52" s="20" t="str">
        <f>IF(キューシート計算用!H52&lt;&gt;"",キューシート計算用!H52,"")</f>
        <v>左</v>
      </c>
      <c r="I52" s="20" t="str">
        <f>IF(キューシート計算用!I52&lt;&gt;"",キューシート計算用!I52,"")</f>
        <v/>
      </c>
      <c r="J52" s="20" t="str">
        <f>IF(キューシート計算用!J52&lt;&gt;"",キューシート計算用!J52,"")</f>
        <v>D95</v>
      </c>
      <c r="K52" s="40" t="str">
        <f>IF(キューシート計算用!K52&lt;&gt;"",キューシート計算用!K52,"")</f>
        <v/>
      </c>
      <c r="L52" s="40" t="str">
        <f>IF(キューシート計算用!L52&lt;&gt;"",キューシート計算用!L52,"")</f>
        <v>一時停止</v>
      </c>
      <c r="M52" s="22" t="str">
        <f>IF(キューシート計算用!M52&lt;&gt;"",キューシート計算用!M52,"")</f>
        <v/>
      </c>
      <c r="N52" s="22" t="str">
        <f>IF(キューシート計算用!N52&lt;&gt;"",キューシート計算用!N52,"")</f>
        <v/>
      </c>
    </row>
    <row r="53" spans="1:14" x14ac:dyDescent="0.2">
      <c r="A53" s="20">
        <f>IF(キューシート計算用!A53&lt;&gt;"",キューシート計算用!A53,"")</f>
        <v>49</v>
      </c>
      <c r="B53" s="20" t="str">
        <f>IF(キューシート計算用!B53&lt;&gt;"",キューシート計算用!B53,"")</f>
        <v/>
      </c>
      <c r="C53" s="20">
        <f>IF(キューシート計算用!C53&lt;&gt;"",キューシート計算用!C53,"")</f>
        <v>1.7000000000000455</v>
      </c>
      <c r="D53" s="21">
        <f>IF(キューシート計算用!D53&lt;&gt;"",キューシート計算用!D53,"")</f>
        <v>16.300000000000011</v>
      </c>
      <c r="E53" s="21">
        <f>IF(キューシート計算用!E53&lt;&gt;"",キューシート計算用!E53,"")</f>
        <v>319.60000000000002</v>
      </c>
      <c r="F53" s="20" t="str">
        <f>IF(キューシート計算用!F53&lt;&gt;"",キューシート計算用!F53,"")</f>
        <v>総合事務所前</v>
      </c>
      <c r="G53" s="20" t="str">
        <f>IF(キューシート計算用!G53&lt;&gt;"",キューシート計算用!G53,"")</f>
        <v>┼</v>
      </c>
      <c r="H53" s="20" t="str">
        <f>IF(キューシート計算用!H53&lt;&gt;"",キューシート計算用!H53,"")</f>
        <v>右</v>
      </c>
      <c r="I53" s="20" t="str">
        <f>IF(キューシート計算用!I53&lt;&gt;"",キューシート計算用!I53,"")</f>
        <v>〇</v>
      </c>
      <c r="J53" s="20" t="str">
        <f>IF(キューシート計算用!J53&lt;&gt;"",キューシート計算用!J53,"")</f>
        <v>D95</v>
      </c>
      <c r="K53" s="40" t="str">
        <f>IF(キューシート計算用!K53&lt;&gt;"",キューシート計算用!K53,"")</f>
        <v>光ヶ原高原</v>
      </c>
      <c r="L53" s="40" t="str">
        <f>IF(キューシート計算用!L53&lt;&gt;"",キューシート計算用!L53,"")</f>
        <v>②板倉ガイド看板</v>
      </c>
      <c r="M53" s="22" t="str">
        <f>IF(キューシート計算用!M53&lt;&gt;"",キューシート計算用!M53,"")</f>
        <v/>
      </c>
      <c r="N53" s="22" t="str">
        <f>IF(キューシート計算用!N53&lt;&gt;"",キューシート計算用!N53,"")</f>
        <v/>
      </c>
    </row>
    <row r="54" spans="1:14" x14ac:dyDescent="0.2">
      <c r="A54" s="20">
        <f>IF(キューシート計算用!A54&lt;&gt;"",キューシート計算用!A54,"")</f>
        <v>50</v>
      </c>
      <c r="B54" s="20" t="str">
        <f>IF(キューシート計算用!B54&lt;&gt;"",キューシート計算用!B54,"")</f>
        <v/>
      </c>
      <c r="C54" s="20">
        <f>IF(キューシート計算用!C54&lt;&gt;"",キューシート計算用!C54,"")</f>
        <v>0.30000000000001137</v>
      </c>
      <c r="D54" s="21">
        <f>IF(キューシート計算用!D54&lt;&gt;"",キューシート計算用!D54,"")</f>
        <v>16.600000000000023</v>
      </c>
      <c r="E54" s="21">
        <f>IF(キューシート計算用!E54&lt;&gt;"",キューシート計算用!E54,"")</f>
        <v>319.90000000000003</v>
      </c>
      <c r="F54" s="20" t="str">
        <f>IF(キューシート計算用!F54&lt;&gt;"",キューシート計算用!F54,"")</f>
        <v>針</v>
      </c>
      <c r="G54" s="20" t="str">
        <f>IF(キューシート計算用!G54&lt;&gt;"",キューシート計算用!G54,"")</f>
        <v>┤</v>
      </c>
      <c r="H54" s="20" t="str">
        <f>IF(キューシート計算用!H54&lt;&gt;"",キューシート計算用!H54,"")</f>
        <v>左</v>
      </c>
      <c r="I54" s="20" t="str">
        <f>IF(キューシート計算用!I54&lt;&gt;"",キューシート計算用!I54,"")</f>
        <v>〇</v>
      </c>
      <c r="J54" s="20" t="str">
        <f>IF(キューシート計算用!J54&lt;&gt;"",キューシート計算用!J54,"")</f>
        <v>D95</v>
      </c>
      <c r="K54" s="40" t="str">
        <f>IF(キューシート計算用!K54&lt;&gt;"",キューシート計算用!K54,"")</f>
        <v>12km 光ヶ原高原</v>
      </c>
      <c r="L54" s="40" t="str">
        <f>IF(キューシート計算用!L54&lt;&gt;"",キューシート計算用!L54,"")</f>
        <v>③緑色の案内看板</v>
      </c>
      <c r="M54" s="22" t="str">
        <f>IF(キューシート計算用!M54&lt;&gt;"",キューシート計算用!M54,"")</f>
        <v/>
      </c>
      <c r="N54" s="22" t="str">
        <f>IF(キューシート計算用!N54&lt;&gt;"",キューシート計算用!N54,"")</f>
        <v/>
      </c>
    </row>
    <row r="55" spans="1:14" x14ac:dyDescent="0.2">
      <c r="A55" s="20">
        <f>IF(キューシート計算用!A55&lt;&gt;"",キューシート計算用!A55,"")</f>
        <v>51</v>
      </c>
      <c r="B55" s="20" t="str">
        <f>IF(キューシート計算用!B55&lt;&gt;"",キューシート計算用!B55,"")</f>
        <v/>
      </c>
      <c r="C55" s="20">
        <f>IF(キューシート計算用!C55&lt;&gt;"",キューシート計算用!C55,"")</f>
        <v>12.999999999999943</v>
      </c>
      <c r="D55" s="21">
        <f>IF(キューシート計算用!D55&lt;&gt;"",キューシート計算用!D55,"")</f>
        <v>29.599999999999966</v>
      </c>
      <c r="E55" s="21">
        <f>IF(キューシート計算用!E55&lt;&gt;"",キューシート計算用!E55,"")</f>
        <v>332.9</v>
      </c>
      <c r="F55" s="20" t="str">
        <f>IF(キューシート計算用!F55&lt;&gt;"",キューシート計算用!F55,"")</f>
        <v/>
      </c>
      <c r="G55" s="20" t="str">
        <f>IF(キューシート計算用!G55&lt;&gt;"",キューシート計算用!G55,"")</f>
        <v>┬</v>
      </c>
      <c r="H55" s="20" t="str">
        <f>IF(キューシート計算用!H55&lt;&gt;"",キューシート計算用!H55,"")</f>
        <v>左</v>
      </c>
      <c r="I55" s="20" t="str">
        <f>IF(キューシート計算用!I55&lt;&gt;"",キューシート計算用!I55,"")</f>
        <v/>
      </c>
      <c r="J55" s="20" t="str">
        <f>IF(キューシート計算用!J55&lt;&gt;"",キューシート計算用!J55,"")</f>
        <v>D95</v>
      </c>
      <c r="K55" s="40" t="str">
        <f>IF(キューシート計算用!K55&lt;&gt;"",キューシート計算用!K55,"")</f>
        <v/>
      </c>
      <c r="L55" s="40" t="str">
        <f>IF(キューシート計算用!L55&lt;&gt;"",キューシート計算用!L55,"")</f>
        <v>正面　光ヶ原高原農場</v>
      </c>
      <c r="M55" s="22" t="str">
        <f>IF(キューシート計算用!M55&lt;&gt;"",キューシート計算用!M55,"")</f>
        <v/>
      </c>
      <c r="N55" s="22" t="str">
        <f>IF(キューシート計算用!N55&lt;&gt;"",キューシート計算用!N55,"")</f>
        <v/>
      </c>
    </row>
    <row r="56" spans="1:14" x14ac:dyDescent="0.2">
      <c r="A56" s="20">
        <f>IF(キューシート計算用!A56&lt;&gt;"",キューシート計算用!A56,"")</f>
        <v>52</v>
      </c>
      <c r="B56" s="20" t="str">
        <f>IF(キューシート計算用!B56&lt;&gt;"",キューシート計算用!B56,"")</f>
        <v>PC10</v>
      </c>
      <c r="C56" s="20">
        <f>IF(キューシート計算用!C56&lt;&gt;"",キューシート計算用!C56,"")</f>
        <v>4.2000000000000455</v>
      </c>
      <c r="D56" s="21">
        <f>IF(キューシート計算用!D56&lt;&gt;"",キューシート計算用!D56,"")</f>
        <v>33.800000000000011</v>
      </c>
      <c r="E56" s="21">
        <f>IF(キューシート計算用!E56&lt;&gt;"",キューシート計算用!E56,"")</f>
        <v>337.1</v>
      </c>
      <c r="F56" s="20" t="str">
        <f>IF(キューシート計算用!F56&lt;&gt;"",キューシート計算用!F56,"")</f>
        <v>関田峠</v>
      </c>
      <c r="G56" s="20" t="str">
        <f>IF(キューシート計算用!G56&lt;&gt;"",キューシート計算用!G56,"")</f>
        <v>｜</v>
      </c>
      <c r="H56" s="20" t="str">
        <f>IF(キューシート計算用!H56&lt;&gt;"",キューシート計算用!H56,"")</f>
        <v>直</v>
      </c>
      <c r="I56" s="20" t="str">
        <f>IF(キューシート計算用!I56&lt;&gt;"",キューシート計算用!I56,"")</f>
        <v/>
      </c>
      <c r="J56" s="20" t="str">
        <f>IF(キューシート計算用!J56&lt;&gt;"",キューシート計算用!J56,"")</f>
        <v>D95</v>
      </c>
      <c r="K56" s="40" t="str">
        <f>IF(キューシート計算用!K56&lt;&gt;"",キューシート計算用!K56,"")</f>
        <v/>
      </c>
      <c r="L56" s="40" t="str">
        <f>IF(キューシート計算用!L56&lt;&gt;"",キューシート計算用!L56,"")</f>
        <v/>
      </c>
      <c r="M56" s="22" t="str">
        <f>IF(キューシート計算用!M56&lt;&gt;"",キューシート計算用!M56,"")</f>
        <v/>
      </c>
      <c r="N56" s="22" t="str">
        <f>IF(キューシート計算用!N56&lt;&gt;"",キューシート計算用!N56,"")</f>
        <v/>
      </c>
    </row>
    <row r="57" spans="1:14" x14ac:dyDescent="0.2">
      <c r="A57" s="20">
        <f>IF(キューシート計算用!A57&lt;&gt;"",キューシート計算用!A57,"")</f>
        <v>53</v>
      </c>
      <c r="B57" s="20" t="str">
        <f>IF(キューシート計算用!B57&lt;&gt;"",キューシート計算用!B57,"")</f>
        <v/>
      </c>
      <c r="C57" s="20">
        <f>IF(キューシート計算用!C57&lt;&gt;"",キューシート計算用!C57,"")</f>
        <v>8.8000000000000114</v>
      </c>
      <c r="D57" s="21">
        <f>IF(キューシート計算用!D57&lt;&gt;"",キューシート計算用!D57,"")</f>
        <v>8.8000000000000114</v>
      </c>
      <c r="E57" s="21">
        <f>IF(キューシート計算用!E57&lt;&gt;"",キューシート計算用!E57,"")</f>
        <v>345.90000000000003</v>
      </c>
      <c r="F57" s="20" t="str">
        <f>IF(キューシート計算用!F57&lt;&gt;"",キューシート計算用!F57,"")</f>
        <v/>
      </c>
      <c r="G57" s="20" t="str">
        <f>IF(キューシート計算用!G57&lt;&gt;"",キューシート計算用!G57,"")</f>
        <v>┤</v>
      </c>
      <c r="H57" s="20" t="str">
        <f>IF(キューシート計算用!H57&lt;&gt;"",キューシート計算用!H57,"")</f>
        <v>左</v>
      </c>
      <c r="I57" s="20" t="str">
        <f>IF(キューシート計算用!I57&lt;&gt;"",キューシート計算用!I57,"")</f>
        <v/>
      </c>
      <c r="J57" s="20" t="str">
        <f>IF(キューシート計算用!J57&lt;&gt;"",キューシート計算用!J57,"")</f>
        <v>D116</v>
      </c>
      <c r="K57" s="40" t="str">
        <f>IF(キューシート計算用!K57&lt;&gt;"",キューシート計算用!K57,"")</f>
        <v>十日町　野沢温泉</v>
      </c>
      <c r="L57" s="40" t="str">
        <f>IF(キューシート計算用!L57&lt;&gt;"",キューシート計算用!L57,"")</f>
        <v/>
      </c>
      <c r="M57" s="22" t="str">
        <f>IF(キューシート計算用!M57&lt;&gt;"",キューシート計算用!M57,"")</f>
        <v/>
      </c>
      <c r="N57" s="22" t="str">
        <f>IF(キューシート計算用!N57&lt;&gt;"",キューシート計算用!N57,"")</f>
        <v/>
      </c>
    </row>
    <row r="58" spans="1:14" x14ac:dyDescent="0.2">
      <c r="A58" s="20">
        <f>IF(キューシート計算用!A58&lt;&gt;"",キューシート計算用!A58,"")</f>
        <v>54</v>
      </c>
      <c r="B58" s="20" t="str">
        <f>IF(キューシート計算用!B58&lt;&gt;"",キューシート計算用!B58,"")</f>
        <v/>
      </c>
      <c r="C58" s="20">
        <f>IF(キューシート計算用!C58&lt;&gt;"",キューシート計算用!C58,"")</f>
        <v>4.1999999999999886</v>
      </c>
      <c r="D58" s="21">
        <f>IF(キューシート計算用!D58&lt;&gt;"",キューシート計算用!D58,"")</f>
        <v>13</v>
      </c>
      <c r="E58" s="21">
        <f>IF(キューシート計算用!E58&lt;&gt;"",キューシート計算用!E58,"")</f>
        <v>350.1</v>
      </c>
      <c r="F58" s="20" t="str">
        <f>IF(キューシート計算用!F58&lt;&gt;"",キューシート計算用!F58,"")</f>
        <v/>
      </c>
      <c r="G58" s="20" t="str">
        <f>IF(キューシート計算用!G58&lt;&gt;"",キューシート計算用!G58,"")</f>
        <v>┬</v>
      </c>
      <c r="H58" s="20" t="str">
        <f>IF(キューシート計算用!H58&lt;&gt;"",キューシート計算用!H58,"")</f>
        <v>右</v>
      </c>
      <c r="I58" s="20" t="str">
        <f>IF(キューシート計算用!I58&lt;&gt;"",キューシート計算用!I58,"")</f>
        <v/>
      </c>
      <c r="J58" s="20" t="str">
        <f>IF(キューシート計算用!J58&lt;&gt;"",キューシート計算用!J58,"")</f>
        <v>D408</v>
      </c>
      <c r="K58" s="40" t="str">
        <f>IF(キューシート計算用!K58&lt;&gt;"",キューシート計算用!K58,"")</f>
        <v/>
      </c>
      <c r="L58" s="40" t="str">
        <f>IF(キューシート計算用!L58&lt;&gt;"",キューシート計算用!L58,"")</f>
        <v>一時停止　線路くぐってすぐ</v>
      </c>
      <c r="M58" s="22" t="str">
        <f>IF(キューシート計算用!M58&lt;&gt;"",キューシート計算用!M58,"")</f>
        <v/>
      </c>
      <c r="N58" s="22" t="str">
        <f>IF(キューシート計算用!N58&lt;&gt;"",キューシート計算用!N58,"")</f>
        <v/>
      </c>
    </row>
    <row r="59" spans="1:14" x14ac:dyDescent="0.2">
      <c r="A59" s="20">
        <f>IF(キューシート計算用!A59&lt;&gt;"",キューシート計算用!A59,"")</f>
        <v>55</v>
      </c>
      <c r="B59" s="20" t="str">
        <f>IF(キューシート計算用!B59&lt;&gt;"",キューシート計算用!B59,"")</f>
        <v/>
      </c>
      <c r="C59" s="20">
        <f>IF(キューシート計算用!C59&lt;&gt;"",キューシート計算用!C59,"")</f>
        <v>0.60000000000002274</v>
      </c>
      <c r="D59" s="21">
        <f>IF(キューシート計算用!D59&lt;&gt;"",キューシート計算用!D59,"")</f>
        <v>13.600000000000023</v>
      </c>
      <c r="E59" s="21">
        <f>IF(キューシート計算用!E59&lt;&gt;"",キューシート計算用!E59,"")</f>
        <v>350.70000000000005</v>
      </c>
      <c r="F59" s="20" t="str">
        <f>IF(キューシート計算用!F59&lt;&gt;"",キューシート計算用!F59,"")</f>
        <v/>
      </c>
      <c r="G59" s="20" t="str">
        <f>IF(キューシート計算用!G59&lt;&gt;"",キューシート計算用!G59,"")</f>
        <v>┤</v>
      </c>
      <c r="H59" s="20" t="str">
        <f>IF(キューシート計算用!H59&lt;&gt;"",キューシート計算用!H59,"")</f>
        <v>左</v>
      </c>
      <c r="I59" s="20" t="str">
        <f>IF(キューシート計算用!I59&lt;&gt;"",キューシート計算用!I59,"")</f>
        <v/>
      </c>
      <c r="J59" s="20" t="str">
        <f>IF(キューシート計算用!J59&lt;&gt;"",キューシート計算用!J59,"")</f>
        <v>D353</v>
      </c>
      <c r="K59" s="40" t="str">
        <f>IF(キューシート計算用!K59&lt;&gt;"",キューシート計算用!K59,"")</f>
        <v>長野　野沢温泉</v>
      </c>
      <c r="L59" s="40" t="str">
        <f>IF(キューシート計算用!L59&lt;&gt;"",キューシート計算用!L59,"")</f>
        <v>③湯滝温泉　湯滝橋渡る</v>
      </c>
      <c r="M59" s="22" t="str">
        <f>IF(キューシート計算用!M59&lt;&gt;"",キューシート計算用!M59,"")</f>
        <v/>
      </c>
      <c r="N59" s="22" t="str">
        <f>IF(キューシート計算用!N59&lt;&gt;"",キューシート計算用!N59,"")</f>
        <v/>
      </c>
    </row>
    <row r="60" spans="1:14" x14ac:dyDescent="0.2">
      <c r="A60" s="20">
        <f>IF(キューシート計算用!A60&lt;&gt;"",キューシート計算用!A60,"")</f>
        <v>56</v>
      </c>
      <c r="B60" s="20" t="str">
        <f>IF(キューシート計算用!B60&lt;&gt;"",キューシート計算用!B60,"")</f>
        <v/>
      </c>
      <c r="C60" s="20">
        <f>IF(キューシート計算用!C60&lt;&gt;"",キューシート計算用!C60,"")</f>
        <v>0.19999999999998863</v>
      </c>
      <c r="D60" s="21">
        <f>IF(キューシート計算用!D60&lt;&gt;"",キューシート計算用!D60,"")</f>
        <v>13.800000000000011</v>
      </c>
      <c r="E60" s="21">
        <f>IF(キューシート計算用!E60&lt;&gt;"",キューシート計算用!E60,"")</f>
        <v>350.90000000000003</v>
      </c>
      <c r="F60" s="20" t="str">
        <f>IF(キューシート計算用!F60&lt;&gt;"",キューシート計算用!F60,"")</f>
        <v/>
      </c>
      <c r="G60" s="20" t="str">
        <f>IF(キューシート計算用!G60&lt;&gt;"",キューシート計算用!G60,"")</f>
        <v>┬</v>
      </c>
      <c r="H60" s="20" t="str">
        <f>IF(キューシート計算用!H60&lt;&gt;"",キューシート計算用!H60,"")</f>
        <v>右</v>
      </c>
      <c r="I60" s="20" t="str">
        <f>IF(キューシート計算用!I60&lt;&gt;"",キューシート計算用!I60,"")</f>
        <v/>
      </c>
      <c r="J60" s="20" t="str">
        <f>IF(キューシート計算用!J60&lt;&gt;"",キューシート計算用!J60,"")</f>
        <v>N117</v>
      </c>
      <c r="K60" s="40" t="str">
        <f>IF(キューシート計算用!K60&lt;&gt;"",キューシート計算用!K60,"")</f>
        <v>長野　中野</v>
      </c>
      <c r="L60" s="40" t="str">
        <f>IF(キューシート計算用!L60&lt;&gt;"",キューシート計算用!L60,"")</f>
        <v>一時停止</v>
      </c>
      <c r="M60" s="22" t="str">
        <f>IF(キューシート計算用!M60&lt;&gt;"",キューシート計算用!M60,"")</f>
        <v/>
      </c>
      <c r="N60" s="22" t="str">
        <f>IF(キューシート計算用!N60&lt;&gt;"",キューシート計算用!N60,"")</f>
        <v/>
      </c>
    </row>
    <row r="61" spans="1:14" x14ac:dyDescent="0.2">
      <c r="A61" s="20">
        <f>IF(キューシート計算用!A61&lt;&gt;"",キューシート計算用!A61,"")</f>
        <v>57</v>
      </c>
      <c r="B61" s="20" t="str">
        <f>IF(キューシート計算用!B61&lt;&gt;"",キューシート計算用!B61,"")</f>
        <v/>
      </c>
      <c r="C61" s="20">
        <f>IF(キューシート計算用!C61&lt;&gt;"",キューシート計算用!C61,"")</f>
        <v>5.8999999999999773</v>
      </c>
      <c r="D61" s="21">
        <f>IF(キューシート計算用!D61&lt;&gt;"",キューシート計算用!D61,"")</f>
        <v>19.699999999999989</v>
      </c>
      <c r="E61" s="21">
        <f>IF(キューシート計算用!E61&lt;&gt;"",キューシート計算用!E61,"")</f>
        <v>356.8</v>
      </c>
      <c r="F61" s="20" t="str">
        <f>IF(キューシート計算用!F61&lt;&gt;"",キューシート計算用!F61,"")</f>
        <v>大関橋西</v>
      </c>
      <c r="G61" s="20" t="str">
        <f>IF(キューシート計算用!G61&lt;&gt;"",キューシート計算用!G61,"")</f>
        <v>┼</v>
      </c>
      <c r="H61" s="20" t="str">
        <f>IF(キューシート計算用!H61&lt;&gt;"",キューシート計算用!H61,"")</f>
        <v>左</v>
      </c>
      <c r="I61" s="20" t="str">
        <f>IF(キューシート計算用!I61&lt;&gt;"",キューシート計算用!I61,"")</f>
        <v>〇</v>
      </c>
      <c r="J61" s="20" t="str">
        <f>IF(キューシート計算用!J61&lt;&gt;"",キューシート計算用!J61,"")</f>
        <v>D419</v>
      </c>
      <c r="K61" s="40" t="str">
        <f>IF(キューシート計算用!K61&lt;&gt;"",キューシート計算用!K61,"")</f>
        <v>木島平</v>
      </c>
      <c r="L61" s="40" t="str">
        <f>IF(キューシート計算用!L61&lt;&gt;"",キューシート計算用!L61,"")</f>
        <v/>
      </c>
      <c r="M61" s="22" t="str">
        <f>IF(キューシート計算用!M61&lt;&gt;"",キューシート計算用!M61,"")</f>
        <v/>
      </c>
      <c r="N61" s="22" t="str">
        <f>IF(キューシート計算用!N61&lt;&gt;"",キューシート計算用!N61,"")</f>
        <v/>
      </c>
    </row>
    <row r="62" spans="1:14" x14ac:dyDescent="0.2">
      <c r="A62" s="20">
        <f>IF(キューシート計算用!A62&lt;&gt;"",キューシート計算用!A62,"")</f>
        <v>58</v>
      </c>
      <c r="B62" s="20" t="str">
        <f>IF(キューシート計算用!B62&lt;&gt;"",キューシート計算用!B62,"")</f>
        <v/>
      </c>
      <c r="C62" s="20">
        <f>IF(キューシート計算用!C62&lt;&gt;"",キューシート計算用!C62,"")</f>
        <v>0.60000000000002274</v>
      </c>
      <c r="D62" s="21">
        <f>IF(キューシート計算用!D62&lt;&gt;"",キューシート計算用!D62,"")</f>
        <v>20.300000000000011</v>
      </c>
      <c r="E62" s="21">
        <f>IF(キューシート計算用!E62&lt;&gt;"",キューシート計算用!E62,"")</f>
        <v>357.40000000000003</v>
      </c>
      <c r="F62" s="20" t="str">
        <f>IF(キューシート計算用!F62&lt;&gt;"",キューシート計算用!F62,"")</f>
        <v>関沢</v>
      </c>
      <c r="G62" s="20" t="str">
        <f>IF(キューシート計算用!G62&lt;&gt;"",キューシート計算用!G62,"")</f>
        <v>┼</v>
      </c>
      <c r="H62" s="20" t="str">
        <f>IF(キューシート計算用!H62&lt;&gt;"",キューシート計算用!H62,"")</f>
        <v>右</v>
      </c>
      <c r="I62" s="20" t="str">
        <f>IF(キューシート計算用!I62&lt;&gt;"",キューシート計算用!I62,"")</f>
        <v>〇</v>
      </c>
      <c r="J62" s="20" t="str">
        <f>IF(キューシート計算用!J62&lt;&gt;"",キューシート計算用!J62,"")</f>
        <v>D38</v>
      </c>
      <c r="K62" s="40" t="str">
        <f>IF(キューシート計算用!K62&lt;&gt;"",キューシート計算用!K62,"")</f>
        <v>木島平</v>
      </c>
      <c r="L62" s="40" t="str">
        <f>IF(キューシート計算用!L62&lt;&gt;"",キューシート計算用!L62,"")</f>
        <v/>
      </c>
      <c r="M62" s="22" t="str">
        <f>IF(キューシート計算用!M62&lt;&gt;"",キューシート計算用!M62,"")</f>
        <v/>
      </c>
      <c r="N62" s="22" t="str">
        <f>IF(キューシート計算用!N62&lt;&gt;"",キューシート計算用!N62,"")</f>
        <v/>
      </c>
    </row>
    <row r="63" spans="1:14" x14ac:dyDescent="0.2">
      <c r="A63" s="20">
        <f>IF(キューシート計算用!A63&lt;&gt;"",キューシート計算用!A63,"")</f>
        <v>59</v>
      </c>
      <c r="B63" s="20" t="str">
        <f>IF(キューシート計算用!B63&lt;&gt;"",キューシート計算用!B63,"")</f>
        <v/>
      </c>
      <c r="C63" s="20">
        <f>IF(キューシート計算用!C63&lt;&gt;"",キューシート計算用!C63,"")</f>
        <v>3.8000000000000114</v>
      </c>
      <c r="D63" s="21">
        <f>IF(キューシート計算用!D63&lt;&gt;"",キューシート計算用!D63,"")</f>
        <v>24.100000000000023</v>
      </c>
      <c r="E63" s="21">
        <f>IF(キューシート計算用!E63&lt;&gt;"",キューシート計算用!E63,"")</f>
        <v>361.20000000000005</v>
      </c>
      <c r="F63" s="20" t="str">
        <f>IF(キューシート計算用!F63&lt;&gt;"",キューシート計算用!F63,"")</f>
        <v>中村</v>
      </c>
      <c r="G63" s="20" t="str">
        <f>IF(キューシート計算用!G63&lt;&gt;"",キューシート計算用!G63,"")</f>
        <v>Y</v>
      </c>
      <c r="H63" s="20" t="str">
        <f>IF(キューシート計算用!H63&lt;&gt;"",キューシート計算用!H63,"")</f>
        <v>左</v>
      </c>
      <c r="I63" s="20" t="str">
        <f>IF(キューシート計算用!I63&lt;&gt;"",キューシート計算用!I63,"")</f>
        <v>〇</v>
      </c>
      <c r="J63" s="20" t="str">
        <f>IF(キューシート計算用!J63&lt;&gt;"",キューシート計算用!J63,"")</f>
        <v>D354</v>
      </c>
      <c r="K63" s="40" t="str">
        <f>IF(キューシート計算用!K63&lt;&gt;"",キューシート計算用!K63,"")</f>
        <v/>
      </c>
      <c r="L63" s="40" t="str">
        <f>IF(キューシート計算用!L63&lt;&gt;"",キューシート計算用!L63,"")</f>
        <v>②木造バス停　③ローソン</v>
      </c>
      <c r="M63" s="22" t="str">
        <f>IF(キューシート計算用!M63&lt;&gt;"",キューシート計算用!M63,"")</f>
        <v/>
      </c>
      <c r="N63" s="22" t="str">
        <f>IF(キューシート計算用!N63&lt;&gt;"",キューシート計算用!N63,"")</f>
        <v/>
      </c>
    </row>
    <row r="64" spans="1:14" x14ac:dyDescent="0.2">
      <c r="A64" s="20">
        <f>IF(キューシート計算用!A64&lt;&gt;"",キューシート計算用!A64,"")</f>
        <v>60</v>
      </c>
      <c r="B64" s="20" t="str">
        <f>IF(キューシート計算用!B64&lt;&gt;"",キューシート計算用!B64,"")</f>
        <v/>
      </c>
      <c r="C64" s="20">
        <f>IF(キューシート計算用!C64&lt;&gt;"",キューシート計算用!C64,"")</f>
        <v>2.0999999999999659</v>
      </c>
      <c r="D64" s="21">
        <f>IF(キューシート計算用!D64&lt;&gt;"",キューシート計算用!D64,"")</f>
        <v>26.199999999999989</v>
      </c>
      <c r="E64" s="21">
        <f>IF(キューシート計算用!E64&lt;&gt;"",キューシート計算用!E64,"")</f>
        <v>363.3</v>
      </c>
      <c r="F64" s="20" t="str">
        <f>IF(キューシート計算用!F64&lt;&gt;"",キューシート計算用!F64,"")</f>
        <v/>
      </c>
      <c r="G64" s="20" t="str">
        <f>IF(キューシート計算用!G64&lt;&gt;"",キューシート計算用!G64,"")</f>
        <v>┼</v>
      </c>
      <c r="H64" s="20" t="str">
        <f>IF(キューシート計算用!H64&lt;&gt;"",キューシート計算用!H64,"")</f>
        <v>右</v>
      </c>
      <c r="I64" s="20" t="str">
        <f>IF(キューシート計算用!I64&lt;&gt;"",キューシート計算用!I64,"")</f>
        <v/>
      </c>
      <c r="J64" s="20" t="str">
        <f>IF(キューシート計算用!J64&lt;&gt;"",キューシート計算用!J64,"")</f>
        <v>D451</v>
      </c>
      <c r="K64" s="40" t="str">
        <f>IF(キューシート計算用!K64&lt;&gt;"",キューシート計算用!K64,"")</f>
        <v/>
      </c>
      <c r="L64" s="40" t="str">
        <f>IF(キューシート計算用!L64&lt;&gt;"",キューシート計算用!L64,"")</f>
        <v>一時停止　正面ミラー　③㈱キジマ</v>
      </c>
      <c r="M64" s="22" t="str">
        <f>IF(キューシート計算用!M64&lt;&gt;"",キューシート計算用!M64,"")</f>
        <v/>
      </c>
      <c r="N64" s="22" t="str">
        <f>IF(キューシート計算用!N64&lt;&gt;"",キューシート計算用!N64,"")</f>
        <v/>
      </c>
    </row>
    <row r="65" spans="1:14" x14ac:dyDescent="0.2">
      <c r="A65" s="20">
        <f>IF(キューシート計算用!A65&lt;&gt;"",キューシート計算用!A65,"")</f>
        <v>61</v>
      </c>
      <c r="B65" s="20" t="str">
        <f>IF(キューシート計算用!B65&lt;&gt;"",キューシート計算用!B65,"")</f>
        <v/>
      </c>
      <c r="C65" s="20">
        <f>IF(キューシート計算用!C65&lt;&gt;"",キューシート計算用!C65,"")</f>
        <v>0.60000000000002274</v>
      </c>
      <c r="D65" s="21">
        <f>IF(キューシート計算用!D65&lt;&gt;"",キューシート計算用!D65,"")</f>
        <v>26.800000000000011</v>
      </c>
      <c r="E65" s="21">
        <f>IF(キューシート計算用!E65&lt;&gt;"",キューシート計算用!E65,"")</f>
        <v>363.90000000000003</v>
      </c>
      <c r="F65" s="20" t="str">
        <f>IF(キューシート計算用!F65&lt;&gt;"",キューシート計算用!F65,"")</f>
        <v/>
      </c>
      <c r="G65" s="20" t="str">
        <f>IF(キューシート計算用!G65&lt;&gt;"",キューシート計算用!G65,"")</f>
        <v>┼</v>
      </c>
      <c r="H65" s="20" t="str">
        <f>IF(キューシート計算用!H65&lt;&gt;"",キューシート計算用!H65,"")</f>
        <v>左</v>
      </c>
      <c r="I65" s="20" t="str">
        <f>IF(キューシート計算用!I65&lt;&gt;"",キューシート計算用!I65,"")</f>
        <v/>
      </c>
      <c r="J65" s="20" t="str">
        <f>IF(キューシート計算用!J65&lt;&gt;"",キューシート計算用!J65,"")</f>
        <v>D451</v>
      </c>
      <c r="K65" s="40" t="str">
        <f>IF(キューシート計算用!K65&lt;&gt;"",キューシート計算用!K65,"")</f>
        <v>②D451標識</v>
      </c>
      <c r="L65" s="40" t="str">
        <f>IF(キューシート計算用!L65&lt;&gt;"",キューシート計算用!L65,"")</f>
        <v>①③ミラー</v>
      </c>
      <c r="M65" s="22" t="str">
        <f>IF(キューシート計算用!M65&lt;&gt;"",キューシート計算用!M65,"")</f>
        <v/>
      </c>
      <c r="N65" s="22" t="str">
        <f>IF(キューシート計算用!N65&lt;&gt;"",キューシート計算用!N65,"")</f>
        <v/>
      </c>
    </row>
    <row r="66" spans="1:14" x14ac:dyDescent="0.2">
      <c r="A66" s="20">
        <f>IF(キューシート計算用!A66&lt;&gt;"",キューシート計算用!A66,"")</f>
        <v>62</v>
      </c>
      <c r="B66" s="20" t="str">
        <f>IF(キューシート計算用!B66&lt;&gt;"",キューシート計算用!B66,"")</f>
        <v/>
      </c>
      <c r="C66" s="20">
        <f>IF(キューシート計算用!C66&lt;&gt;"",キューシート計算用!C66,"")</f>
        <v>0.49999999999994316</v>
      </c>
      <c r="D66" s="21">
        <f>IF(キューシート計算用!D66&lt;&gt;"",キューシート計算用!D66,"")</f>
        <v>27.299999999999955</v>
      </c>
      <c r="E66" s="21">
        <f>IF(キューシート計算用!E66&lt;&gt;"",キューシート計算用!E66,"")</f>
        <v>364.4</v>
      </c>
      <c r="F66" s="20" t="str">
        <f>IF(キューシート計算用!F66&lt;&gt;"",キューシート計算用!F66,"")</f>
        <v/>
      </c>
      <c r="G66" s="20" t="str">
        <f>IF(キューシート計算用!G66&lt;&gt;"",キューシート計算用!G66,"")</f>
        <v>┬</v>
      </c>
      <c r="H66" s="20" t="str">
        <f>IF(キューシート計算用!H66&lt;&gt;"",キューシート計算用!H66,"")</f>
        <v>右</v>
      </c>
      <c r="I66" s="20" t="str">
        <f>IF(キューシート計算用!I66&lt;&gt;"",キューシート計算用!I66,"")</f>
        <v/>
      </c>
      <c r="J66" s="20" t="str">
        <f>IF(キューシート計算用!J66&lt;&gt;"",キューシート計算用!J66,"")</f>
        <v>D451</v>
      </c>
      <c r="K66" s="40" t="str">
        <f>IF(キューシート計算用!K66&lt;&gt;"",キューシート計算用!K66,"")</f>
        <v/>
      </c>
      <c r="L66" s="40" t="str">
        <f>IF(キューシート計算用!L66&lt;&gt;"",キューシート計算用!L66,"")</f>
        <v>③可燃物ステーション</v>
      </c>
      <c r="M66" s="22" t="str">
        <f>IF(キューシート計算用!M66&lt;&gt;"",キューシート計算用!M66,"")</f>
        <v/>
      </c>
      <c r="N66" s="22" t="str">
        <f>IF(キューシート計算用!N66&lt;&gt;"",キューシート計算用!N66,"")</f>
        <v/>
      </c>
    </row>
    <row r="67" spans="1:14" x14ac:dyDescent="0.2">
      <c r="A67" s="20">
        <f>IF(キューシート計算用!A67&lt;&gt;"",キューシート計算用!A67,"")</f>
        <v>63</v>
      </c>
      <c r="B67" s="20" t="str">
        <f>IF(キューシート計算用!B67&lt;&gt;"",キューシート計算用!B67,"")</f>
        <v/>
      </c>
      <c r="C67" s="20">
        <f>IF(キューシート計算用!C67&lt;&gt;"",キューシート計算用!C67,"")</f>
        <v>0.40000000000003411</v>
      </c>
      <c r="D67" s="21">
        <f>IF(キューシート計算用!D67&lt;&gt;"",キューシート計算用!D67,"")</f>
        <v>27.699999999999989</v>
      </c>
      <c r="E67" s="21">
        <f>IF(キューシート計算用!E67&lt;&gt;"",キューシート計算用!E67,"")</f>
        <v>364.8</v>
      </c>
      <c r="F67" s="20" t="str">
        <f>IF(キューシート計算用!F67&lt;&gt;"",キューシート計算用!F67,"")</f>
        <v/>
      </c>
      <c r="G67" s="20" t="str">
        <f>IF(キューシート計算用!G67&lt;&gt;"",キューシート計算用!G67,"")</f>
        <v>┤</v>
      </c>
      <c r="H67" s="20" t="str">
        <f>IF(キューシート計算用!H67&lt;&gt;"",キューシート計算用!H67,"")</f>
        <v>左</v>
      </c>
      <c r="I67" s="20" t="str">
        <f>IF(キューシート計算用!I67&lt;&gt;"",キューシート計算用!I67,"")</f>
        <v/>
      </c>
      <c r="J67" s="20" t="str">
        <f>IF(キューシート計算用!J67&lt;&gt;"",キューシート計算用!J67,"")</f>
        <v>D451</v>
      </c>
      <c r="K67" s="40" t="str">
        <f>IF(キューシート計算用!K67&lt;&gt;"",キューシート計算用!K67,"")</f>
        <v/>
      </c>
      <c r="L67" s="40" t="str">
        <f>IF(キューシート計算用!L67&lt;&gt;"",キューシート計算用!L67,"")</f>
        <v>④ミラー　狭い右折の道あり</v>
      </c>
      <c r="M67" s="22" t="str">
        <f>IF(キューシート計算用!M67&lt;&gt;"",キューシート計算用!M67,"")</f>
        <v/>
      </c>
      <c r="N67" s="22" t="str">
        <f>IF(キューシート計算用!N67&lt;&gt;"",キューシート計算用!N67,"")</f>
        <v/>
      </c>
    </row>
    <row r="68" spans="1:14" x14ac:dyDescent="0.2">
      <c r="A68" s="20">
        <f>IF(キューシート計算用!A68&lt;&gt;"",キューシート計算用!A68,"")</f>
        <v>64</v>
      </c>
      <c r="B68" s="20" t="str">
        <f>IF(キューシート計算用!B68&lt;&gt;"",キューシート計算用!B68,"")</f>
        <v/>
      </c>
      <c r="C68" s="20">
        <f>IF(キューシート計算用!C68&lt;&gt;"",キューシート計算用!C68,"")</f>
        <v>1.5</v>
      </c>
      <c r="D68" s="21">
        <f>IF(キューシート計算用!D68&lt;&gt;"",キューシート計算用!D68,"")</f>
        <v>29.199999999999989</v>
      </c>
      <c r="E68" s="21">
        <f>IF(キューシート計算用!E68&lt;&gt;"",キューシート計算用!E68,"")</f>
        <v>366.3</v>
      </c>
      <c r="F68" s="20" t="str">
        <f>IF(キューシート計算用!F68&lt;&gt;"",キューシート計算用!F68,"")</f>
        <v/>
      </c>
      <c r="G68" s="20" t="str">
        <f>IF(キューシート計算用!G68&lt;&gt;"",キューシート計算用!G68,"")</f>
        <v>┬</v>
      </c>
      <c r="H68" s="20" t="str">
        <f>IF(キューシート計算用!H68&lt;&gt;"",キューシート計算用!H68,"")</f>
        <v>左</v>
      </c>
      <c r="I68" s="20" t="str">
        <f>IF(キューシート計算用!I68&lt;&gt;"",キューシート計算用!I68,"")</f>
        <v/>
      </c>
      <c r="J68" s="20" t="str">
        <f>IF(キューシート計算用!J68&lt;&gt;"",キューシート計算用!J68,"")</f>
        <v>N403</v>
      </c>
      <c r="K68" s="40" t="str">
        <f>IF(キューシート計算用!K68&lt;&gt;"",キューシート計算用!K68,"")</f>
        <v/>
      </c>
      <c r="L68" s="40" t="str">
        <f>IF(キューシート計算用!L68&lt;&gt;"",キューシート計算用!L68,"")</f>
        <v>一時停止　右折は滝見橋</v>
      </c>
      <c r="M68" s="22" t="str">
        <f>IF(キューシート計算用!M68&lt;&gt;"",キューシート計算用!M68,"")</f>
        <v/>
      </c>
      <c r="N68" s="22" t="str">
        <f>IF(キューシート計算用!N68&lt;&gt;"",キューシート計算用!N68,"")</f>
        <v/>
      </c>
    </row>
    <row r="69" spans="1:14" x14ac:dyDescent="0.2">
      <c r="A69" s="20">
        <f>IF(キューシート計算用!A69&lt;&gt;"",キューシート計算用!A69,"")</f>
        <v>65</v>
      </c>
      <c r="B69" s="20" t="str">
        <f>IF(キューシート計算用!B69&lt;&gt;"",キューシート計算用!B69,"")</f>
        <v>PC11</v>
      </c>
      <c r="C69" s="20">
        <f>IF(キューシート計算用!C69&lt;&gt;"",キューシート計算用!C69,"")</f>
        <v>3.6999999999999886</v>
      </c>
      <c r="D69" s="21">
        <f>IF(キューシート計算用!D69&lt;&gt;"",キューシート計算用!D69,"")</f>
        <v>32.899999999999977</v>
      </c>
      <c r="E69" s="21">
        <f>IF(キューシート計算用!E69&lt;&gt;"",キューシート計算用!E69,"")</f>
        <v>370</v>
      </c>
      <c r="F69" s="20" t="str">
        <f>IF(キューシート計算用!F69&lt;&gt;"",キューシート計算用!F69,"")</f>
        <v>下須賀川バス停</v>
      </c>
      <c r="G69" s="20" t="str">
        <f>IF(キューシート計算用!G69&lt;&gt;"",キューシート計算用!G69,"")</f>
        <v>｜</v>
      </c>
      <c r="H69" s="20" t="str">
        <f>IF(キューシート計算用!H69&lt;&gt;"",キューシート計算用!H69,"")</f>
        <v>直</v>
      </c>
      <c r="I69" s="20" t="str">
        <f>IF(キューシート計算用!I69&lt;&gt;"",キューシート計算用!I69,"")</f>
        <v/>
      </c>
      <c r="J69" s="20" t="str">
        <f>IF(キューシート計算用!J69&lt;&gt;"",キューシート計算用!J69,"")</f>
        <v/>
      </c>
      <c r="K69" s="40" t="str">
        <f>IF(キューシート計算用!K69&lt;&gt;"",キューシート計算用!K69,"")</f>
        <v/>
      </c>
      <c r="L69" s="40" t="str">
        <f>IF(キューシート計算用!L69&lt;&gt;"",キューシート計算用!L69,"")</f>
        <v>①バス停</v>
      </c>
      <c r="M69" s="22" t="str">
        <f>IF(キューシート計算用!M69&lt;&gt;"",キューシート計算用!M69,"")</f>
        <v/>
      </c>
      <c r="N69" s="22" t="str">
        <f>IF(キューシート計算用!N69&lt;&gt;"",キューシート計算用!N69,"")</f>
        <v/>
      </c>
    </row>
    <row r="70" spans="1:14" x14ac:dyDescent="0.2">
      <c r="A70" s="20">
        <f>IF(キューシート計算用!A70&lt;&gt;"",キューシート計算用!A70,"")</f>
        <v>66</v>
      </c>
      <c r="B70" s="20" t="str">
        <f>IF(キューシート計算用!B70&lt;&gt;"",キューシート計算用!B70,"")</f>
        <v/>
      </c>
      <c r="C70" s="20">
        <f>IF(キューシート計算用!C70&lt;&gt;"",キューシート計算用!C70,"")</f>
        <v>6.8000000000000114</v>
      </c>
      <c r="D70" s="21">
        <f>IF(キューシート計算用!D70&lt;&gt;"",キューシート計算用!D70,"")</f>
        <v>6.8000000000000114</v>
      </c>
      <c r="E70" s="21">
        <f>IF(キューシート計算用!E70&lt;&gt;"",キューシート計算用!E70,"")</f>
        <v>376.8</v>
      </c>
      <c r="F70" s="20" t="str">
        <f>IF(キューシート計算用!F70&lt;&gt;"",キューシート計算用!F70,"")</f>
        <v/>
      </c>
      <c r="G70" s="20" t="str">
        <f>IF(キューシート計算用!G70&lt;&gt;"",キューシート計算用!G70,"")</f>
        <v>┤</v>
      </c>
      <c r="H70" s="20" t="str">
        <f>IF(キューシート計算用!H70&lt;&gt;"",キューシート計算用!H70,"")</f>
        <v>左</v>
      </c>
      <c r="I70" s="20" t="str">
        <f>IF(キューシート計算用!I70&lt;&gt;"",キューシート計算用!I70,"")</f>
        <v>〇</v>
      </c>
      <c r="J70" s="20" t="str">
        <f>IF(キューシート計算用!J70&lt;&gt;"",キューシート計算用!J70,"")</f>
        <v/>
      </c>
      <c r="K70" s="40" t="str">
        <f>IF(キューシート計算用!K70&lt;&gt;"",キューシート計算用!K70,"")</f>
        <v/>
      </c>
      <c r="L70" s="40" t="str">
        <f>IF(キューシート計算用!L70&lt;&gt;"",キューシート計算用!L70,"")</f>
        <v>②セブンイレブン</v>
      </c>
      <c r="M70" s="22" t="str">
        <f>IF(キューシート計算用!M70&lt;&gt;"",キューシート計算用!M70,"")</f>
        <v/>
      </c>
      <c r="N70" s="22" t="str">
        <f>IF(キューシート計算用!N70&lt;&gt;"",キューシート計算用!N70,"")</f>
        <v/>
      </c>
    </row>
    <row r="71" spans="1:14" x14ac:dyDescent="0.2">
      <c r="A71" s="20">
        <f>IF(キューシート計算用!A71&lt;&gt;"",キューシート計算用!A71,"")</f>
        <v>67</v>
      </c>
      <c r="B71" s="20" t="str">
        <f>IF(キューシート計算用!B71&lt;&gt;"",キューシート計算用!B71,"")</f>
        <v/>
      </c>
      <c r="C71" s="20">
        <f>IF(キューシート計算用!C71&lt;&gt;"",キューシート計算用!C71,"")</f>
        <v>2.3000000000000114</v>
      </c>
      <c r="D71" s="21">
        <f>IF(キューシート計算用!D71&lt;&gt;"",キューシート計算用!D71,"")</f>
        <v>9.1000000000000227</v>
      </c>
      <c r="E71" s="21">
        <f>IF(キューシート計算用!E71&lt;&gt;"",キューシート計算用!E71,"")</f>
        <v>379.1</v>
      </c>
      <c r="F71" s="20" t="str">
        <f>IF(キューシート計算用!F71&lt;&gt;"",キューシート計算用!F71,"")</f>
        <v/>
      </c>
      <c r="G71" s="20" t="str">
        <f>IF(キューシート計算用!G71&lt;&gt;"",キューシート計算用!G71,"")</f>
        <v>┬</v>
      </c>
      <c r="H71" s="20" t="str">
        <f>IF(キューシート計算用!H71&lt;&gt;"",キューシート計算用!H71,"")</f>
        <v>左</v>
      </c>
      <c r="I71" s="20" t="str">
        <f>IF(キューシート計算用!I71&lt;&gt;"",キューシート計算用!I71,"")</f>
        <v/>
      </c>
      <c r="J71" s="20" t="str">
        <f>IF(キューシート計算用!J71&lt;&gt;"",キューシート計算用!J71,"")</f>
        <v>D342</v>
      </c>
      <c r="K71" s="40" t="str">
        <f>IF(キューシート計算用!K71&lt;&gt;"",キューシート計算用!K71,"")</f>
        <v/>
      </c>
      <c r="L71" s="40" t="str">
        <f>IF(キューシート計算用!L71&lt;&gt;"",キューシート計算用!L71,"")</f>
        <v>一時停止　正面長野電鉄</v>
      </c>
      <c r="M71" s="22" t="str">
        <f>IF(キューシート計算用!M71&lt;&gt;"",キューシート計算用!M71,"")</f>
        <v/>
      </c>
      <c r="N71" s="22" t="str">
        <f>IF(キューシート計算用!N71&lt;&gt;"",キューシート計算用!N71,"")</f>
        <v/>
      </c>
    </row>
    <row r="72" spans="1:14" x14ac:dyDescent="0.2">
      <c r="A72" s="20">
        <f>IF(キューシート計算用!A72&lt;&gt;"",キューシート計算用!A72,"")</f>
        <v>68</v>
      </c>
      <c r="B72" s="20" t="str">
        <f>IF(キューシート計算用!B72&lt;&gt;"",キューシート計算用!B72,"")</f>
        <v/>
      </c>
      <c r="C72" s="20">
        <f>IF(キューシート計算用!C72&lt;&gt;"",キューシート計算用!C72,"")</f>
        <v>0.5</v>
      </c>
      <c r="D72" s="21">
        <f>IF(キューシート計算用!D72&lt;&gt;"",キューシート計算用!D72,"")</f>
        <v>9.6000000000000227</v>
      </c>
      <c r="E72" s="21">
        <f>IF(キューシート計算用!E72&lt;&gt;"",キューシート計算用!E72,"")</f>
        <v>379.6</v>
      </c>
      <c r="F72" s="20" t="str">
        <f>IF(キューシート計算用!F72&lt;&gt;"",キューシート計算用!F72,"")</f>
        <v>湯田中駅入口</v>
      </c>
      <c r="G72" s="20" t="str">
        <f>IF(キューシート計算用!G72&lt;&gt;"",キューシート計算用!G72,"")</f>
        <v>┼</v>
      </c>
      <c r="H72" s="20" t="str">
        <f>IF(キューシート計算用!H72&lt;&gt;"",キューシート計算用!H72,"")</f>
        <v>左</v>
      </c>
      <c r="I72" s="20" t="str">
        <f>IF(キューシート計算用!I72&lt;&gt;"",キューシート計算用!I72,"")</f>
        <v>〇</v>
      </c>
      <c r="J72" s="20" t="str">
        <f>IF(キューシート計算用!J72&lt;&gt;"",キューシート計算用!J72,"")</f>
        <v>D342</v>
      </c>
      <c r="K72" s="40" t="str">
        <f>IF(キューシート計算用!K72&lt;&gt;"",キューシート計算用!K72,"")</f>
        <v/>
      </c>
      <c r="L72" s="40" t="str">
        <f>IF(キューシート計算用!L72&lt;&gt;"",キューシート計算用!L72,"")</f>
        <v>正面　門間川</v>
      </c>
      <c r="M72" s="22" t="str">
        <f>IF(キューシート計算用!M72&lt;&gt;"",キューシート計算用!M72,"")</f>
        <v/>
      </c>
      <c r="N72" s="22" t="str">
        <f>IF(キューシート計算用!N72&lt;&gt;"",キューシート計算用!N72,"")</f>
        <v/>
      </c>
    </row>
    <row r="73" spans="1:14" x14ac:dyDescent="0.2">
      <c r="A73" s="20">
        <f>IF(キューシート計算用!A73&lt;&gt;"",キューシート計算用!A73,"")</f>
        <v>69</v>
      </c>
      <c r="B73" s="20" t="str">
        <f>IF(キューシート計算用!B73&lt;&gt;"",キューシート計算用!B73,"")</f>
        <v/>
      </c>
      <c r="C73" s="20">
        <f>IF(キューシート計算用!C73&lt;&gt;"",キューシート計算用!C73,"")</f>
        <v>1.1000000000000227</v>
      </c>
      <c r="D73" s="21">
        <f>IF(キューシート計算用!D73&lt;&gt;"",キューシート計算用!D73,"")</f>
        <v>10.700000000000045</v>
      </c>
      <c r="E73" s="21">
        <f>IF(キューシート計算用!E73&lt;&gt;"",キューシート計算用!E73,"")</f>
        <v>380.70000000000005</v>
      </c>
      <c r="F73" s="20" t="str">
        <f>IF(キューシート計算用!F73&lt;&gt;"",キューシート計算用!F73,"")</f>
        <v>渋・安代</v>
      </c>
      <c r="G73" s="20" t="str">
        <f>IF(キューシート計算用!G73&lt;&gt;"",キューシート計算用!G73,"")</f>
        <v>┼</v>
      </c>
      <c r="H73" s="20" t="str">
        <f>IF(キューシート計算用!H73&lt;&gt;"",キューシート計算用!H73,"")</f>
        <v>右</v>
      </c>
      <c r="I73" s="20" t="str">
        <f>IF(キューシート計算用!I73&lt;&gt;"",キューシート計算用!I73,"")</f>
        <v>〇</v>
      </c>
      <c r="J73" s="20" t="str">
        <f>IF(キューシート計算用!J73&lt;&gt;"",キューシート計算用!J73,"")</f>
        <v/>
      </c>
      <c r="K73" s="40" t="str">
        <f>IF(キューシート計算用!K73&lt;&gt;"",キューシート計算用!K73,"")</f>
        <v>草津　志賀高原</v>
      </c>
      <c r="L73" s="40" t="str">
        <f>IF(キューシート計算用!L73&lt;&gt;"",キューシート計算用!L73,"")</f>
        <v>黒川橋を渡る</v>
      </c>
      <c r="M73" s="22" t="str">
        <f>IF(キューシート計算用!M73&lt;&gt;"",キューシート計算用!M73,"")</f>
        <v/>
      </c>
      <c r="N73" s="22" t="str">
        <f>IF(キューシート計算用!N73&lt;&gt;"",キューシート計算用!N73,"")</f>
        <v/>
      </c>
    </row>
    <row r="74" spans="1:14" x14ac:dyDescent="0.2">
      <c r="A74" s="20">
        <f>IF(キューシート計算用!A74&lt;&gt;"",キューシート計算用!A74,"")</f>
        <v>70</v>
      </c>
      <c r="B74" s="20" t="str">
        <f>IF(キューシート計算用!B74&lt;&gt;"",キューシート計算用!B74,"")</f>
        <v/>
      </c>
      <c r="C74" s="20">
        <f>IF(キューシート計算用!C74&lt;&gt;"",キューシート計算用!C74,"")</f>
        <v>1.3999999999999773</v>
      </c>
      <c r="D74" s="21">
        <f>IF(キューシート計算用!D74&lt;&gt;"",キューシート計算用!D74,"")</f>
        <v>12.100000000000023</v>
      </c>
      <c r="E74" s="21">
        <f>IF(キューシート計算用!E74&lt;&gt;"",キューシート計算用!E74,"")</f>
        <v>382.1</v>
      </c>
      <c r="F74" s="20" t="str">
        <f>IF(キューシート計算用!F74&lt;&gt;"",キューシート計算用!F74,"")</f>
        <v/>
      </c>
      <c r="G74" s="20" t="str">
        <f>IF(キューシート計算用!G74&lt;&gt;"",キューシート計算用!G74,"")</f>
        <v>┬</v>
      </c>
      <c r="H74" s="20" t="str">
        <f>IF(キューシート計算用!H74&lt;&gt;"",キューシート計算用!H74,"")</f>
        <v>左</v>
      </c>
      <c r="I74" s="20" t="str">
        <f>IF(キューシート計算用!I74&lt;&gt;"",キューシート計算用!I74,"")</f>
        <v/>
      </c>
      <c r="J74" s="20" t="str">
        <f>IF(キューシート計算用!J74&lt;&gt;"",キューシート計算用!J74,"")</f>
        <v>N292</v>
      </c>
      <c r="K74" s="40" t="str">
        <f>IF(キューシート計算用!K74&lt;&gt;"",キューシート計算用!K74,"")</f>
        <v>草津　志賀高原</v>
      </c>
      <c r="L74" s="40" t="str">
        <f>IF(キューシート計算用!L74&lt;&gt;"",キューシート計算用!L74,"")</f>
        <v>沓野渋ICの先　国道合流</v>
      </c>
      <c r="M74" s="22" t="str">
        <f>IF(キューシート計算用!M74&lt;&gt;"",キューシート計算用!M74,"")</f>
        <v/>
      </c>
      <c r="N74" s="22" t="str">
        <f>IF(キューシート計算用!N74&lt;&gt;"",キューシート計算用!N74,"")</f>
        <v/>
      </c>
    </row>
    <row r="75" spans="1:14" x14ac:dyDescent="0.2">
      <c r="A75" s="20">
        <f>IF(キューシート計算用!A75&lt;&gt;"",キューシート計算用!A75,"")</f>
        <v>71</v>
      </c>
      <c r="B75" s="20" t="str">
        <f>IF(キューシート計算用!B75&lt;&gt;"",キューシート計算用!B75,"")</f>
        <v>PC12</v>
      </c>
      <c r="C75" s="20">
        <f>IF(キューシート計算用!C75&lt;&gt;"",キューシート計算用!C75,"")</f>
        <v>8.0999999999999659</v>
      </c>
      <c r="D75" s="21">
        <f>IF(キューシート計算用!D75&lt;&gt;"",キューシート計算用!D75,"")</f>
        <v>20.199999999999989</v>
      </c>
      <c r="E75" s="21">
        <f>IF(キューシート計算用!E75&lt;&gt;"",キューシート計算用!E75,"")</f>
        <v>390.2</v>
      </c>
      <c r="F75" s="20" t="str">
        <f>IF(キューシート計算用!F75&lt;&gt;"",キューシート計算用!F75,"")</f>
        <v>水無池駐車場</v>
      </c>
      <c r="G75" s="20" t="str">
        <f>IF(キューシート計算用!G75&lt;&gt;"",キューシート計算用!G75,"")</f>
        <v>┤</v>
      </c>
      <c r="H75" s="20" t="str">
        <f>IF(キューシート計算用!H75&lt;&gt;"",キューシート計算用!H75,"")</f>
        <v>直</v>
      </c>
      <c r="I75" s="20" t="str">
        <f>IF(キューシート計算用!I75&lt;&gt;"",キューシート計算用!I75,"")</f>
        <v/>
      </c>
      <c r="J75" s="20" t="str">
        <f>IF(キューシート計算用!J75&lt;&gt;"",キューシート計算用!J75,"")</f>
        <v>N292</v>
      </c>
      <c r="K75" s="40" t="str">
        <f>IF(キューシート計算用!K75&lt;&gt;"",キューシート計算用!K75,"")</f>
        <v/>
      </c>
      <c r="L75" s="40" t="str">
        <f>IF(キューシート計算用!L75&lt;&gt;"",キューシート計算用!L75,"")</f>
        <v>証拠写真は②駐車場の奥の看板</v>
      </c>
      <c r="M75" s="22" t="str">
        <f>IF(キューシート計算用!M75&lt;&gt;"",キューシート計算用!M75,"")</f>
        <v/>
      </c>
      <c r="N75" s="22" t="str">
        <f>IF(キューシート計算用!N75&lt;&gt;"",キューシート計算用!N75,"")</f>
        <v/>
      </c>
    </row>
    <row r="76" spans="1:14" x14ac:dyDescent="0.2">
      <c r="A76" s="20">
        <f>IF(キューシート計算用!A76&lt;&gt;"",キューシート計算用!A76,"")</f>
        <v>72</v>
      </c>
      <c r="B76" s="20" t="str">
        <f>IF(キューシート計算用!B76&lt;&gt;"",キューシート計算用!B76,"")</f>
        <v>PC13</v>
      </c>
      <c r="C76" s="20">
        <f>IF(キューシート計算用!C76&lt;&gt;"",キューシート計算用!C76,"")</f>
        <v>14.500000000000057</v>
      </c>
      <c r="D76" s="21">
        <f>IF(キューシート計算用!D76&lt;&gt;"",キューシート計算用!D76,"")</f>
        <v>14.500000000000057</v>
      </c>
      <c r="E76" s="21">
        <f>IF(キューシート計算用!E76&lt;&gt;"",キューシート計算用!E76,"")</f>
        <v>404.70000000000005</v>
      </c>
      <c r="F76" s="20" t="str">
        <f>IF(キューシート計算用!F76&lt;&gt;"",キューシート計算用!F76,"")</f>
        <v>渋峠</v>
      </c>
      <c r="G76" s="20" t="str">
        <f>IF(キューシート計算用!G76&lt;&gt;"",キューシート計算用!G76,"")</f>
        <v>｜</v>
      </c>
      <c r="H76" s="20" t="str">
        <f>IF(キューシート計算用!H76&lt;&gt;"",キューシート計算用!H76,"")</f>
        <v>直</v>
      </c>
      <c r="I76" s="20" t="str">
        <f>IF(キューシート計算用!I76&lt;&gt;"",キューシート計算用!I76,"")</f>
        <v/>
      </c>
      <c r="J76" s="20" t="str">
        <f>IF(キューシート計算用!J76&lt;&gt;"",キューシート計算用!J76,"")</f>
        <v>N292</v>
      </c>
      <c r="K76" s="40" t="str">
        <f>IF(キューシート計算用!K76&lt;&gt;"",キューシート計算用!K76,"")</f>
        <v/>
      </c>
      <c r="L76" s="40" t="str">
        <f>IF(キューシート計算用!L76&lt;&gt;"",キューシート計算用!L76,"")</f>
        <v/>
      </c>
      <c r="M76" s="22" t="str">
        <f>IF(キューシート計算用!M76&lt;&gt;"",キューシート計算用!M76,"")</f>
        <v/>
      </c>
      <c r="N76" s="22" t="str">
        <f>IF(キューシート計算用!N76&lt;&gt;"",キューシート計算用!N76,"")</f>
        <v/>
      </c>
    </row>
    <row r="77" spans="1:14" x14ac:dyDescent="0.2">
      <c r="A77" s="20">
        <f>IF(キューシート計算用!A77&lt;&gt;"",キューシート計算用!A77,"")</f>
        <v>73</v>
      </c>
      <c r="B77" s="20" t="str">
        <f>IF(キューシート計算用!B77&lt;&gt;"",キューシート計算用!B77,"")</f>
        <v/>
      </c>
      <c r="C77" s="20">
        <f>IF(キューシート計算用!C77&lt;&gt;"",キューシート計算用!C77,"")</f>
        <v>19.999999999999943</v>
      </c>
      <c r="D77" s="21">
        <f>IF(キューシート計算用!D77&lt;&gt;"",キューシート計算用!D77,"")</f>
        <v>19.999999999999943</v>
      </c>
      <c r="E77" s="21">
        <f>IF(キューシート計算用!E77&lt;&gt;"",キューシート計算用!E77,"")</f>
        <v>424.7</v>
      </c>
      <c r="F77" s="20" t="str">
        <f>IF(キューシート計算用!F77&lt;&gt;"",キューシート計算用!F77,"")</f>
        <v>草津</v>
      </c>
      <c r="G77" s="20" t="str">
        <f>IF(キューシート計算用!G77&lt;&gt;"",キューシート計算用!G77,"")</f>
        <v>├</v>
      </c>
      <c r="H77" s="20" t="str">
        <f>IF(キューシート計算用!H77&lt;&gt;"",キューシート計算用!H77,"")</f>
        <v>右</v>
      </c>
      <c r="I77" s="20" t="str">
        <f>IF(キューシート計算用!I77&lt;&gt;"",キューシート計算用!I77,"")</f>
        <v>〇</v>
      </c>
      <c r="J77" s="20" t="str">
        <f>IF(キューシート計算用!J77&lt;&gt;"",キューシート計算用!J77,"")</f>
        <v>N292</v>
      </c>
      <c r="K77" s="40" t="str">
        <f>IF(キューシート計算用!K77&lt;&gt;"",キューシート計算用!K77,"")</f>
        <v>東京　長野原</v>
      </c>
      <c r="L77" s="40" t="str">
        <f>IF(キューシート計算用!L77&lt;&gt;"",キューシート計算用!L77,"")</f>
        <v>④セブンイレブン</v>
      </c>
      <c r="M77" s="22" t="str">
        <f>IF(キューシート計算用!M77&lt;&gt;"",キューシート計算用!M77,"")</f>
        <v/>
      </c>
      <c r="N77" s="22" t="str">
        <f>IF(キューシート計算用!N77&lt;&gt;"",キューシート計算用!N77,"")</f>
        <v/>
      </c>
    </row>
    <row r="78" spans="1:14" x14ac:dyDescent="0.2">
      <c r="A78" s="20">
        <f>IF(キューシート計算用!A78&lt;&gt;"",キューシート計算用!A78,"")</f>
        <v>74</v>
      </c>
      <c r="B78" s="20" t="str">
        <f>IF(キューシート計算用!B78&lt;&gt;"",キューシート計算用!B78,"")</f>
        <v/>
      </c>
      <c r="C78" s="20">
        <f>IF(キューシート計算用!C78&lt;&gt;"",キューシート計算用!C78,"")</f>
        <v>29.200000000000045</v>
      </c>
      <c r="D78" s="21">
        <f>IF(キューシート計算用!D78&lt;&gt;"",キューシート計算用!D78,"")</f>
        <v>49.199999999999989</v>
      </c>
      <c r="E78" s="21">
        <f>IF(キューシート計算用!E78&lt;&gt;"",キューシート計算用!E78,"")</f>
        <v>453.90000000000003</v>
      </c>
      <c r="F78" s="20" t="str">
        <f>IF(キューシート計算用!F78&lt;&gt;"",キューシート計算用!F78,"")</f>
        <v>郷原</v>
      </c>
      <c r="G78" s="20" t="str">
        <f>IF(キューシート計算用!G78&lt;&gt;"",キューシート計算用!G78,"")</f>
        <v>├</v>
      </c>
      <c r="H78" s="20" t="str">
        <f>IF(キューシート計算用!H78&lt;&gt;"",キューシート計算用!H78,"")</f>
        <v>右</v>
      </c>
      <c r="I78" s="20" t="str">
        <f>IF(キューシート計算用!I78&lt;&gt;"",キューシート計算用!I78,"")</f>
        <v>〇</v>
      </c>
      <c r="J78" s="20" t="str">
        <f>IF(キューシート計算用!J78&lt;&gt;"",キューシート計算用!J78,"")</f>
        <v>D237</v>
      </c>
      <c r="K78" s="40" t="str">
        <f>IF(キューシート計算用!K78&lt;&gt;"",キューシート計算用!K78,"")</f>
        <v>高崎　榛名山</v>
      </c>
      <c r="L78" s="40" t="str">
        <f>IF(キューシート計算用!L78&lt;&gt;"",キューシート計算用!L78,"")</f>
        <v>①JA-SS</v>
      </c>
      <c r="M78" s="22" t="str">
        <f>IF(キューシート計算用!M78&lt;&gt;"",キューシート計算用!M78,"")</f>
        <v/>
      </c>
      <c r="N78" s="22" t="str">
        <f>IF(キューシート計算用!N78&lt;&gt;"",キューシート計算用!N78,"")</f>
        <v/>
      </c>
    </row>
    <row r="79" spans="1:14" x14ac:dyDescent="0.2">
      <c r="A79" s="20">
        <f>IF(キューシート計算用!A79&lt;&gt;"",キューシート計算用!A79,"")</f>
        <v>75</v>
      </c>
      <c r="B79" s="20" t="str">
        <f>IF(キューシート計算用!B79&lt;&gt;"",キューシート計算用!B79,"")</f>
        <v>PC14</v>
      </c>
      <c r="C79" s="20">
        <f>IF(キューシート計算用!C79&lt;&gt;"",キューシート計算用!C79,"")</f>
        <v>18.299999999999955</v>
      </c>
      <c r="D79" s="21">
        <f>IF(キューシート計算用!D79&lt;&gt;"",キューシート計算用!D79,"")</f>
        <v>67.499999999999943</v>
      </c>
      <c r="E79" s="21">
        <f>IF(キューシート計算用!E79&lt;&gt;"",キューシート計算用!E79,"")</f>
        <v>472.2</v>
      </c>
      <c r="F79" s="20" t="str">
        <f>IF(キューシート計算用!F79&lt;&gt;"",キューシート計算用!F79,"")</f>
        <v>ヤセオネ峠</v>
      </c>
      <c r="G79" s="20" t="str">
        <f>IF(キューシート計算用!G79&lt;&gt;"",キューシート計算用!G79,"")</f>
        <v>｜</v>
      </c>
      <c r="H79" s="20" t="str">
        <f>IF(キューシート計算用!H79&lt;&gt;"",キューシート計算用!H79,"")</f>
        <v>直</v>
      </c>
      <c r="I79" s="20" t="str">
        <f>IF(キューシート計算用!I79&lt;&gt;"",キューシート計算用!I79,"")</f>
        <v/>
      </c>
      <c r="J79" s="20" t="str">
        <f>IF(キューシート計算用!J79&lt;&gt;"",キューシート計算用!J79,"")</f>
        <v/>
      </c>
      <c r="K79" s="40" t="str">
        <f>IF(キューシート計算用!K79&lt;&gt;"",キューシート計算用!K79,"")</f>
        <v/>
      </c>
      <c r="L79" s="40" t="str">
        <f>IF(キューシート計算用!L79&lt;&gt;"",キューシート計算用!L79,"")</f>
        <v>証拠写真の榛名公園碑は左側</v>
      </c>
      <c r="M79" s="22" t="str">
        <f>IF(キューシート計算用!M79&lt;&gt;"",キューシート計算用!M79,"")</f>
        <v/>
      </c>
      <c r="N79" s="22" t="str">
        <f>IF(キューシート計算用!N79&lt;&gt;"",キューシート計算用!N79,"")</f>
        <v/>
      </c>
    </row>
    <row r="80" spans="1:14" x14ac:dyDescent="0.2">
      <c r="A80" s="20">
        <f>IF(キューシート計算用!A80&lt;&gt;"",キューシート計算用!A80,"")</f>
        <v>76</v>
      </c>
      <c r="B80" s="20" t="str">
        <f>IF(キューシート計算用!B80&lt;&gt;"",キューシート計算用!B80,"")</f>
        <v/>
      </c>
      <c r="C80" s="20">
        <f>IF(キューシート計算用!C80&lt;&gt;"",キューシート計算用!C80,"")</f>
        <v>15.700000000000045</v>
      </c>
      <c r="D80" s="21">
        <f>IF(キューシート計算用!D80&lt;&gt;"",キューシート計算用!D80,"")</f>
        <v>15.700000000000045</v>
      </c>
      <c r="E80" s="21">
        <f>IF(キューシート計算用!E80&lt;&gt;"",キューシート計算用!E80,"")</f>
        <v>487.90000000000003</v>
      </c>
      <c r="F80" s="20" t="str">
        <f>IF(キューシート計算用!F80&lt;&gt;"",キューシート計算用!F80,"")</f>
        <v>国土交通省前</v>
      </c>
      <c r="G80" s="20" t="str">
        <f>IF(キューシート計算用!G80&lt;&gt;"",キューシート計算用!G80,"")</f>
        <v>┬</v>
      </c>
      <c r="H80" s="20" t="str">
        <f>IF(キューシート計算用!H80&lt;&gt;"",キューシート計算用!H80,"")</f>
        <v>右</v>
      </c>
      <c r="I80" s="20" t="str">
        <f>IF(キューシート計算用!I80&lt;&gt;"",キューシート計算用!I80,"")</f>
        <v>〇</v>
      </c>
      <c r="J80" s="20" t="str">
        <f>IF(キューシート計算用!J80&lt;&gt;"",キューシート計算用!J80,"")</f>
        <v>D33</v>
      </c>
      <c r="K80" s="40" t="str">
        <f>IF(キューシート計算用!K80&lt;&gt;"",キューシート計算用!K80,"")</f>
        <v>国道17号　渋川市街</v>
      </c>
      <c r="L80" s="40" t="str">
        <f>IF(キューシート計算用!L80&lt;&gt;"",キューシート計算用!L80,"")</f>
        <v/>
      </c>
      <c r="M80" s="22" t="str">
        <f>IF(キューシート計算用!M80&lt;&gt;"",キューシート計算用!M80,"")</f>
        <v/>
      </c>
      <c r="N80" s="22" t="str">
        <f>IF(キューシート計算用!N80&lt;&gt;"",キューシート計算用!N80,"")</f>
        <v/>
      </c>
    </row>
    <row r="81" spans="1:14" x14ac:dyDescent="0.2">
      <c r="A81" s="20">
        <f>IF(キューシート計算用!A81&lt;&gt;"",キューシート計算用!A81,"")</f>
        <v>77</v>
      </c>
      <c r="B81" s="20" t="str">
        <f>IF(キューシート計算用!B81&lt;&gt;"",キューシート計算用!B81,"")</f>
        <v/>
      </c>
      <c r="C81" s="20">
        <f>IF(キューシート計算用!C81&lt;&gt;"",キューシート計算用!C81,"")</f>
        <v>0.39999999999997726</v>
      </c>
      <c r="D81" s="21">
        <f>IF(キューシート計算用!D81&lt;&gt;"",キューシート計算用!D81,"")</f>
        <v>16.100000000000023</v>
      </c>
      <c r="E81" s="21">
        <f>IF(キューシート計算用!E81&lt;&gt;"",キューシート計算用!E81,"")</f>
        <v>488.3</v>
      </c>
      <c r="F81" s="20" t="str">
        <f>IF(キューシート計算用!F81&lt;&gt;"",キューシート計算用!F81,"")</f>
        <v/>
      </c>
      <c r="G81" s="20" t="str">
        <f>IF(キューシート計算用!G81&lt;&gt;"",キューシート計算用!G81,"")</f>
        <v>┼</v>
      </c>
      <c r="H81" s="20" t="str">
        <f>IF(キューシート計算用!H81&lt;&gt;"",キューシート計算用!H81,"")</f>
        <v>左</v>
      </c>
      <c r="I81" s="20" t="str">
        <f>IF(キューシート計算用!I81&lt;&gt;"",キューシート計算用!I81,"")</f>
        <v>〇</v>
      </c>
      <c r="J81" s="20" t="str">
        <f>IF(キューシート計算用!J81&lt;&gt;"",キューシート計算用!J81,"")</f>
        <v>D33</v>
      </c>
      <c r="K81" s="40" t="str">
        <f>IF(キューシート計算用!K81&lt;&gt;"",キューシート計算用!K81,"")</f>
        <v/>
      </c>
      <c r="L81" s="40" t="str">
        <f>IF(キューシート計算用!L81&lt;&gt;"",キューシート計算用!L81,"")</f>
        <v>④「けむりや」看板　正面に川</v>
      </c>
      <c r="M81" s="22" t="str">
        <f>IF(キューシート計算用!M81&lt;&gt;"",キューシート計算用!M81,"")</f>
        <v/>
      </c>
      <c r="N81" s="22" t="str">
        <f>IF(キューシート計算用!N81&lt;&gt;"",キューシート計算用!N81,"")</f>
        <v/>
      </c>
    </row>
    <row r="82" spans="1:14" x14ac:dyDescent="0.2">
      <c r="A82" s="20">
        <f>IF(キューシート計算用!A82&lt;&gt;"",キューシート計算用!A82,"")</f>
        <v>78</v>
      </c>
      <c r="B82" s="20" t="str">
        <f>IF(キューシート計算用!B82&lt;&gt;"",キューシート計算用!B82,"")</f>
        <v/>
      </c>
      <c r="C82" s="20">
        <f>IF(キューシート計算用!C82&lt;&gt;"",キューシート計算用!C82,"")</f>
        <v>2.1000000000000227</v>
      </c>
      <c r="D82" s="21">
        <f>IF(キューシート計算用!D82&lt;&gt;"",キューシート計算用!D82,"")</f>
        <v>18.200000000000045</v>
      </c>
      <c r="E82" s="21">
        <f>IF(キューシート計算用!E82&lt;&gt;"",キューシート計算用!E82,"")</f>
        <v>490.40000000000003</v>
      </c>
      <c r="F82" s="20" t="str">
        <f>IF(キューシート計算用!F82&lt;&gt;"",キューシート計算用!F82,"")</f>
        <v>大正橋</v>
      </c>
      <c r="G82" s="20" t="str">
        <f>IF(キューシート計算用!G82&lt;&gt;"",キューシート計算用!G82,"")</f>
        <v>├</v>
      </c>
      <c r="H82" s="20" t="str">
        <f>IF(キューシート計算用!H82&lt;&gt;"",キューシート計算用!H82,"")</f>
        <v>右</v>
      </c>
      <c r="I82" s="20" t="str">
        <f>IF(キューシート計算用!I82&lt;&gt;"",キューシート計算用!I82,"")</f>
        <v>〇</v>
      </c>
      <c r="J82" s="20" t="str">
        <f>IF(キューシート計算用!J82&lt;&gt;"",キューシート計算用!J82,"")</f>
        <v>D34</v>
      </c>
      <c r="K82" s="40" t="str">
        <f>IF(キューシート計算用!K82&lt;&gt;"",キューシート計算用!K82,"")</f>
        <v/>
      </c>
      <c r="L82" s="40" t="str">
        <f>IF(キューシート計算用!L82&lt;&gt;"",キューシート計算用!L82,"")</f>
        <v>①「ノーザンCC」看板</v>
      </c>
      <c r="M82" s="22" t="str">
        <f>IF(キューシート計算用!M82&lt;&gt;"",キューシート計算用!M82,"")</f>
        <v/>
      </c>
      <c r="N82" s="22" t="str">
        <f>IF(キューシート計算用!N82&lt;&gt;"",キューシート計算用!N82,"")</f>
        <v/>
      </c>
    </row>
    <row r="83" spans="1:14" x14ac:dyDescent="0.2">
      <c r="A83" s="20">
        <f>IF(キューシート計算用!A83&lt;&gt;"",キューシート計算用!A83,"")</f>
        <v>79</v>
      </c>
      <c r="B83" s="20" t="str">
        <f>IF(キューシート計算用!B83&lt;&gt;"",キューシート計算用!B83,"")</f>
        <v/>
      </c>
      <c r="C83" s="20">
        <f>IF(キューシート計算用!C83&lt;&gt;"",キューシート計算用!C83,"")</f>
        <v>3.8999999999999773</v>
      </c>
      <c r="D83" s="21">
        <f>IF(キューシート計算用!D83&lt;&gt;"",キューシート計算用!D83,"")</f>
        <v>22.100000000000023</v>
      </c>
      <c r="E83" s="21">
        <f>IF(キューシート計算用!E83&lt;&gt;"",キューシート計算用!E83,"")</f>
        <v>494.3</v>
      </c>
      <c r="F83" s="20" t="str">
        <f>IF(キューシート計算用!F83&lt;&gt;"",キューシート計算用!F83,"")</f>
        <v>北橘行政センター入口</v>
      </c>
      <c r="G83" s="20" t="str">
        <f>IF(キューシート計算用!G83&lt;&gt;"",キューシート計算用!G83,"")</f>
        <v>┼</v>
      </c>
      <c r="H83" s="20" t="str">
        <f>IF(キューシート計算用!H83&lt;&gt;"",キューシート計算用!H83,"")</f>
        <v>左</v>
      </c>
      <c r="I83" s="20" t="str">
        <f>IF(キューシート計算用!I83&lt;&gt;"",キューシート計算用!I83,"")</f>
        <v>〇</v>
      </c>
      <c r="J83" s="20" t="str">
        <f>IF(キューシート計算用!J83&lt;&gt;"",キューシート計算用!J83,"")</f>
        <v/>
      </c>
      <c r="K83" s="40" t="str">
        <f>IF(キューシート計算用!K83&lt;&gt;"",キューシート計算用!K83,"")</f>
        <v/>
      </c>
      <c r="L83" s="40" t="str">
        <f>IF(キューシート計算用!L83&lt;&gt;"",キューシート計算用!L83,"")</f>
        <v>②「A-COOP」看板</v>
      </c>
      <c r="M83" s="22" t="str">
        <f>IF(キューシート計算用!M83&lt;&gt;"",キューシート計算用!M83,"")</f>
        <v/>
      </c>
      <c r="N83" s="22" t="str">
        <f>IF(キューシート計算用!N83&lt;&gt;"",キューシート計算用!N83,"")</f>
        <v/>
      </c>
    </row>
    <row r="84" spans="1:14" x14ac:dyDescent="0.2">
      <c r="A84" s="20">
        <f>IF(キューシート計算用!A84&lt;&gt;"",キューシート計算用!A84,"")</f>
        <v>80</v>
      </c>
      <c r="B84" s="20" t="str">
        <f>IF(キューシート計算用!B84&lt;&gt;"",キューシート計算用!B84,"")</f>
        <v/>
      </c>
      <c r="C84" s="20">
        <f>IF(キューシート計算用!C84&lt;&gt;"",キューシート計算用!C84,"")</f>
        <v>2.5999999999999659</v>
      </c>
      <c r="D84" s="21">
        <f>IF(キューシート計算用!D84&lt;&gt;"",キューシート計算用!D84,"")</f>
        <v>24.699999999999989</v>
      </c>
      <c r="E84" s="21">
        <f>IF(キューシート計算用!E84&lt;&gt;"",キューシート計算用!E84,"")</f>
        <v>496.9</v>
      </c>
      <c r="F84" s="20" t="str">
        <f>IF(キューシート計算用!F84&lt;&gt;"",キューシート計算用!F84,"")</f>
        <v/>
      </c>
      <c r="G84" s="20" t="str">
        <f>IF(キューシート計算用!G84&lt;&gt;"",キューシート計算用!G84,"")</f>
        <v>┼</v>
      </c>
      <c r="H84" s="20" t="str">
        <f>IF(キューシート計算用!H84&lt;&gt;"",キューシート計算用!H84,"")</f>
        <v>右</v>
      </c>
      <c r="I84" s="20" t="str">
        <f>IF(キューシート計算用!I84&lt;&gt;"",キューシート計算用!I84,"")</f>
        <v>〇</v>
      </c>
      <c r="J84" s="20" t="str">
        <f>IF(キューシート計算用!J84&lt;&gt;"",キューシート計算用!J84,"")</f>
        <v>N353</v>
      </c>
      <c r="K84" s="40" t="str">
        <f>IF(キューシート計算用!K84&lt;&gt;"",キューシート計算用!K84,"")</f>
        <v/>
      </c>
      <c r="L84" s="40" t="str">
        <f>IF(キューシート計算用!L84&lt;&gt;"",キューシート計算用!L84,"")</f>
        <v>①「ぐろーばる」看板</v>
      </c>
      <c r="M84" s="22" t="str">
        <f>IF(キューシート計算用!M84&lt;&gt;"",キューシート計算用!M84,"")</f>
        <v/>
      </c>
      <c r="N84" s="22" t="str">
        <f>IF(キューシート計算用!N84&lt;&gt;"",キューシート計算用!N84,"")</f>
        <v/>
      </c>
    </row>
    <row r="85" spans="1:14" x14ac:dyDescent="0.2">
      <c r="A85" s="20">
        <f>IF(キューシート計算用!A85&lt;&gt;"",キューシート計算用!A85,"")</f>
        <v>81</v>
      </c>
      <c r="B85" s="20" t="str">
        <f>IF(キューシート計算用!B85&lt;&gt;"",キューシート計算用!B85,"")</f>
        <v/>
      </c>
      <c r="C85" s="20">
        <f>IF(キューシート計算用!C85&lt;&gt;"",キューシート計算用!C85,"")</f>
        <v>19.100000000000023</v>
      </c>
      <c r="D85" s="21">
        <f>IF(キューシート計算用!D85&lt;&gt;"",キューシート計算用!D85,"")</f>
        <v>43.800000000000011</v>
      </c>
      <c r="E85" s="21">
        <f>IF(キューシート計算用!E85&lt;&gt;"",キューシート計算用!E85,"")</f>
        <v>516</v>
      </c>
      <c r="F85" s="20" t="str">
        <f>IF(キューシート計算用!F85&lt;&gt;"",キューシート計算用!F85,"")</f>
        <v/>
      </c>
      <c r="G85" s="20" t="str">
        <f>IF(キューシート計算用!G85&lt;&gt;"",キューシート計算用!G85,"")</f>
        <v>┤</v>
      </c>
      <c r="H85" s="20" t="str">
        <f>IF(キューシート計算用!H85&lt;&gt;"",キューシート計算用!H85,"")</f>
        <v>左</v>
      </c>
      <c r="I85" s="20" t="str">
        <f>IF(キューシート計算用!I85&lt;&gt;"",キューシート計算用!I85,"")</f>
        <v/>
      </c>
      <c r="J85" s="20" t="str">
        <f>IF(キューシート計算用!J85&lt;&gt;"",キューシート計算用!J85,"")</f>
        <v>D333</v>
      </c>
      <c r="K85" s="40" t="str">
        <f>IF(キューシート計算用!K85&lt;&gt;"",キューシート計算用!K85,"")</f>
        <v>上神梅</v>
      </c>
      <c r="L85" s="40" t="str">
        <f>IF(キューシート計算用!L85&lt;&gt;"",キューシート計算用!L85,"")</f>
        <v>②ヤマザキショップ　手前の細道ではない</v>
      </c>
      <c r="M85" s="22" t="str">
        <f>IF(キューシート計算用!M85&lt;&gt;"",キューシート計算用!M85,"")</f>
        <v/>
      </c>
      <c r="N85" s="22" t="str">
        <f>IF(キューシート計算用!N85&lt;&gt;"",キューシート計算用!N85,"")</f>
        <v/>
      </c>
    </row>
    <row r="86" spans="1:14" x14ac:dyDescent="0.2">
      <c r="A86" s="20">
        <f>IF(キューシート計算用!A86&lt;&gt;"",キューシート計算用!A86,"")</f>
        <v>82</v>
      </c>
      <c r="B86" s="20" t="str">
        <f>IF(キューシート計算用!B86&lt;&gt;"",キューシート計算用!B86,"")</f>
        <v/>
      </c>
      <c r="C86" s="20">
        <f>IF(キューシート計算用!C86&lt;&gt;"",キューシート計算用!C86,"")</f>
        <v>5.7000000000000455</v>
      </c>
      <c r="D86" s="21">
        <f>IF(キューシート計算用!D86&lt;&gt;"",キューシート計算用!D86,"")</f>
        <v>49.500000000000057</v>
      </c>
      <c r="E86" s="21">
        <f>IF(キューシート計算用!E86&lt;&gt;"",キューシート計算用!E86,"")</f>
        <v>521.70000000000005</v>
      </c>
      <c r="F86" s="20" t="str">
        <f>IF(キューシート計算用!F86&lt;&gt;"",キューシート計算用!F86,"")</f>
        <v/>
      </c>
      <c r="G86" s="20" t="str">
        <f>IF(キューシート計算用!G86&lt;&gt;"",キューシート計算用!G86,"")</f>
        <v>┬</v>
      </c>
      <c r="H86" s="20" t="str">
        <f>IF(キューシート計算用!H86&lt;&gt;"",キューシート計算用!H86,"")</f>
        <v>左</v>
      </c>
      <c r="I86" s="20" t="str">
        <f>IF(キューシート計算用!I86&lt;&gt;"",キューシート計算用!I86,"")</f>
        <v/>
      </c>
      <c r="J86" s="20" t="str">
        <f>IF(キューシート計算用!J86&lt;&gt;"",キューシート計算用!J86,"")</f>
        <v>N122</v>
      </c>
      <c r="K86" s="40" t="str">
        <f>IF(キューシート計算用!K86&lt;&gt;"",キューシート計算用!K86,"")</f>
        <v>日光　足尾</v>
      </c>
      <c r="L86" s="40" t="str">
        <f>IF(キューシート計算用!L86&lt;&gt;"",キューシート計算用!L86,"")</f>
        <v>一時停止　正面ミラー</v>
      </c>
      <c r="M86" s="22" t="str">
        <f>IF(キューシート計算用!M86&lt;&gt;"",キューシート計算用!M86,"")</f>
        <v/>
      </c>
      <c r="N86" s="22" t="str">
        <f>IF(キューシート計算用!N86&lt;&gt;"",キューシート計算用!N86,"")</f>
        <v/>
      </c>
    </row>
    <row r="87" spans="1:14" x14ac:dyDescent="0.2">
      <c r="A87" s="20">
        <f>IF(キューシート計算用!A87&lt;&gt;"",キューシート計算用!A87,"")</f>
        <v>83</v>
      </c>
      <c r="B87" s="20" t="str">
        <f>IF(キューシート計算用!B87&lt;&gt;"",キューシート計算用!B87,"")</f>
        <v/>
      </c>
      <c r="C87" s="20">
        <f>IF(キューシート計算用!C87&lt;&gt;"",キューシート計算用!C87,"")</f>
        <v>30.899999999999977</v>
      </c>
      <c r="D87" s="21">
        <f>IF(キューシート計算用!D87&lt;&gt;"",キューシート計算用!D87,"")</f>
        <v>80.400000000000034</v>
      </c>
      <c r="E87" s="21">
        <f>IF(キューシート計算用!E87&lt;&gt;"",キューシート計算用!E87,"")</f>
        <v>552.6</v>
      </c>
      <c r="F87" s="20" t="str">
        <f>IF(キューシート計算用!F87&lt;&gt;"",キューシート計算用!F87,"")</f>
        <v/>
      </c>
      <c r="G87" s="20" t="str">
        <f>IF(キューシート計算用!G87&lt;&gt;"",キューシート計算用!G87,"")</f>
        <v>├</v>
      </c>
      <c r="H87" s="20" t="str">
        <f>IF(キューシート計算用!H87&lt;&gt;"",キューシート計算用!H87,"")</f>
        <v>右</v>
      </c>
      <c r="I87" s="20" t="str">
        <f>IF(キューシート計算用!I87&lt;&gt;"",キューシート計算用!I87,"")</f>
        <v/>
      </c>
      <c r="J87" s="20" t="str">
        <f>IF(キューシート計算用!J87&lt;&gt;"",キューシート計算用!J87,"")</f>
        <v>D15</v>
      </c>
      <c r="K87" s="40" t="str">
        <f>IF(キューシート計算用!K87&lt;&gt;"",キューシート計算用!K87,"")</f>
        <v>鹿沼　粟野</v>
      </c>
      <c r="L87" s="40" t="str">
        <f>IF(キューシート計算用!L87&lt;&gt;"",キューシート計算用!L87,"")</f>
        <v>右折車線あり</v>
      </c>
      <c r="M87" s="22" t="str">
        <f>IF(キューシート計算用!M87&lt;&gt;"",キューシート計算用!M87,"")</f>
        <v/>
      </c>
      <c r="N87" s="22" t="str">
        <f>IF(キューシート計算用!N87&lt;&gt;"",キューシート計算用!N87,"")</f>
        <v/>
      </c>
    </row>
    <row r="88" spans="1:14" x14ac:dyDescent="0.2">
      <c r="A88" s="20">
        <f>IF(キューシート計算用!A88&lt;&gt;"",キューシート計算用!A88,"")</f>
        <v>84</v>
      </c>
      <c r="B88" s="20" t="str">
        <f>IF(キューシート計算用!B88&lt;&gt;"",キューシート計算用!B88,"")</f>
        <v/>
      </c>
      <c r="C88" s="20">
        <f>IF(キューシート計算用!C88&lt;&gt;"",キューシート計算用!C88,"")</f>
        <v>8.5</v>
      </c>
      <c r="D88" s="21">
        <f>IF(キューシート計算用!D88&lt;&gt;"",キューシート計算用!D88,"")</f>
        <v>88.900000000000034</v>
      </c>
      <c r="E88" s="21">
        <f>IF(キューシート計算用!E88&lt;&gt;"",キューシート計算用!E88,"")</f>
        <v>561.1</v>
      </c>
      <c r="F88" s="20" t="str">
        <f>IF(キューシート計算用!F88&lt;&gt;"",キューシート計算用!F88,"")</f>
        <v/>
      </c>
      <c r="G88" s="20" t="str">
        <f>IF(キューシート計算用!G88&lt;&gt;"",キューシート計算用!G88,"")</f>
        <v>┤</v>
      </c>
      <c r="H88" s="20" t="str">
        <f>IF(キューシート計算用!H88&lt;&gt;"",キューシート計算用!H88,"")</f>
        <v>左</v>
      </c>
      <c r="I88" s="20" t="str">
        <f>IF(キューシート計算用!I88&lt;&gt;"",キューシート計算用!I88,"")</f>
        <v/>
      </c>
      <c r="J88" s="20" t="str">
        <f>IF(キューシート計算用!J88&lt;&gt;"",キューシート計算用!J88,"")</f>
        <v>D58</v>
      </c>
      <c r="K88" s="40" t="str">
        <f>IF(キューシート計算用!K88&lt;&gt;"",キューシート計算用!K88,"")</f>
        <v>古峰ヶ原12km</v>
      </c>
      <c r="L88" s="40" t="str">
        <f>IF(キューシート計算用!L88&lt;&gt;"",キューシート計算用!L88,"")</f>
        <v>粕尾峠</v>
      </c>
      <c r="M88" s="22" t="str">
        <f>IF(キューシート計算用!M88&lt;&gt;"",キューシート計算用!M88,"")</f>
        <v/>
      </c>
      <c r="N88" s="22" t="str">
        <f>IF(キューシート計算用!N88&lt;&gt;"",キューシート計算用!N88,"")</f>
        <v/>
      </c>
    </row>
    <row r="89" spans="1:14" x14ac:dyDescent="0.2">
      <c r="A89" s="20">
        <f>IF(キューシート計算用!A89&lt;&gt;"",キューシート計算用!A89,"")</f>
        <v>85</v>
      </c>
      <c r="B89" s="20" t="str">
        <f>IF(キューシート計算用!B89&lt;&gt;"",キューシート計算用!B89,"")</f>
        <v>PC15</v>
      </c>
      <c r="C89" s="20">
        <f>IF(キューシート計算用!C89&lt;&gt;"",キューシート計算用!C89,"")</f>
        <v>3.6999999999999318</v>
      </c>
      <c r="D89" s="21">
        <f>IF(キューシート計算用!D89&lt;&gt;"",キューシート計算用!D89,"")</f>
        <v>92.599999999999966</v>
      </c>
      <c r="E89" s="21">
        <f>IF(キューシート計算用!E89&lt;&gt;"",キューシート計算用!E89,"")</f>
        <v>564.79999999999995</v>
      </c>
      <c r="F89" s="20" t="str">
        <f>IF(キューシート計算用!F89&lt;&gt;"",キューシート計算用!F89,"")</f>
        <v>横根高原</v>
      </c>
      <c r="G89" s="20" t="str">
        <f>IF(キューシート計算用!G89&lt;&gt;"",キューシート計算用!G89,"")</f>
        <v>Y</v>
      </c>
      <c r="H89" s="20" t="str">
        <f>IF(キューシート計算用!H89&lt;&gt;"",キューシート計算用!H89,"")</f>
        <v>左</v>
      </c>
      <c r="I89" s="20" t="str">
        <f>IF(キューシート計算用!I89&lt;&gt;"",キューシート計算用!I89,"")</f>
        <v/>
      </c>
      <c r="J89" s="20" t="str">
        <f>IF(キューシート計算用!J89&lt;&gt;"",キューシート計算用!J89,"")</f>
        <v>D58</v>
      </c>
      <c r="K89" s="40" t="str">
        <f>IF(キューシート計算用!K89&lt;&gt;"",キューシート計算用!K89,"")</f>
        <v/>
      </c>
      <c r="L89" s="40" t="str">
        <f>IF(キューシート計算用!L89&lt;&gt;"",キューシート計算用!L89,"")</f>
        <v/>
      </c>
      <c r="M89" s="22" t="str">
        <f>IF(キューシート計算用!M89&lt;&gt;"",キューシート計算用!M89,"")</f>
        <v/>
      </c>
      <c r="N89" s="22" t="str">
        <f>IF(キューシート計算用!N89&lt;&gt;"",キューシート計算用!N89,"")</f>
        <v/>
      </c>
    </row>
    <row r="90" spans="1:14" x14ac:dyDescent="0.2">
      <c r="A90" s="20">
        <f>IF(キューシート計算用!A90&lt;&gt;"",キューシート計算用!A90,"")</f>
        <v>86</v>
      </c>
      <c r="B90" s="20" t="str">
        <f>IF(キューシート計算用!B90&lt;&gt;"",キューシート計算用!B90,"")</f>
        <v/>
      </c>
      <c r="C90" s="20">
        <f>IF(キューシート計算用!C90&lt;&gt;"",キューシート計算用!C90,"")</f>
        <v>29.400000000000091</v>
      </c>
      <c r="D90" s="21">
        <f>IF(キューシート計算用!D90&lt;&gt;"",キューシート計算用!D90,"")</f>
        <v>29.400000000000091</v>
      </c>
      <c r="E90" s="21">
        <f>IF(キューシート計算用!E90&lt;&gt;"",キューシート計算用!E90,"")</f>
        <v>594.20000000000005</v>
      </c>
      <c r="F90" s="20" t="str">
        <f>IF(キューシート計算用!F90&lt;&gt;"",キューシート計算用!F90,"")</f>
        <v>下沢</v>
      </c>
      <c r="G90" s="20" t="str">
        <f>IF(キューシート計算用!G90&lt;&gt;"",キューシート計算用!G90,"")</f>
        <v>┤</v>
      </c>
      <c r="H90" s="20" t="str">
        <f>IF(キューシート計算用!H90&lt;&gt;"",キューシート計算用!H90,"")</f>
        <v>左</v>
      </c>
      <c r="I90" s="20" t="str">
        <f>IF(キューシート計算用!I90&lt;&gt;"",キューシート計算用!I90,"")</f>
        <v>〇</v>
      </c>
      <c r="J90" s="20" t="str">
        <f>IF(キューシート計算用!J90&lt;&gt;"",キューシート計算用!J90,"")</f>
        <v/>
      </c>
      <c r="K90" s="40" t="str">
        <f>IF(キューシート計算用!K90&lt;&gt;"",キューシート計算用!K90,"")</f>
        <v/>
      </c>
      <c r="L90" s="40" t="str">
        <f>IF(キューシート計算用!L90&lt;&gt;"",キューシート計算用!L90,"")</f>
        <v>右に創菓工房松屋</v>
      </c>
      <c r="M90" s="22" t="str">
        <f>IF(キューシート計算用!M90&lt;&gt;"",キューシート計算用!M90,"")</f>
        <v/>
      </c>
      <c r="N90" s="22" t="str">
        <f>IF(キューシート計算用!N90&lt;&gt;"",キューシート計算用!N90,"")</f>
        <v/>
      </c>
    </row>
    <row r="91" spans="1:14" x14ac:dyDescent="0.2">
      <c r="A91" s="20">
        <f>IF(キューシート計算用!A91&lt;&gt;"",キューシート計算用!A91,"")</f>
        <v>87</v>
      </c>
      <c r="B91" s="20" t="str">
        <f>IF(キューシート計算用!B91&lt;&gt;"",キューシート計算用!B91,"")</f>
        <v/>
      </c>
      <c r="C91" s="20">
        <f>IF(キューシート計算用!C91&lt;&gt;"",キューシート計算用!C91,"")</f>
        <v>2.1999999999999318</v>
      </c>
      <c r="D91" s="21">
        <f>IF(キューシート計算用!D91&lt;&gt;"",キューシート計算用!D91,"")</f>
        <v>31.600000000000023</v>
      </c>
      <c r="E91" s="21">
        <f>IF(キューシート計算用!E91&lt;&gt;"",キューシート計算用!E91,"")</f>
        <v>596.4</v>
      </c>
      <c r="F91" s="20" t="str">
        <f>IF(キューシート計算用!F91&lt;&gt;"",キューシート計算用!F91,"")</f>
        <v/>
      </c>
      <c r="G91" s="20" t="str">
        <f>IF(キューシート計算用!G91&lt;&gt;"",キューシート計算用!G91,"")</f>
        <v>┤</v>
      </c>
      <c r="H91" s="20" t="str">
        <f>IF(キューシート計算用!H91&lt;&gt;"",キューシート計算用!H91,"")</f>
        <v>左</v>
      </c>
      <c r="I91" s="20" t="str">
        <f>IF(キューシート計算用!I91&lt;&gt;"",キューシート計算用!I91,"")</f>
        <v/>
      </c>
      <c r="J91" s="20" t="str">
        <f>IF(キューシート計算用!J91&lt;&gt;"",キューシート計算用!J91,"")</f>
        <v/>
      </c>
      <c r="K91" s="40" t="str">
        <f>IF(キューシート計算用!K91&lt;&gt;"",キューシート計算用!K91,"")</f>
        <v>日光　今市</v>
      </c>
      <c r="L91" s="40" t="str">
        <f>IF(キューシート計算用!L91&lt;&gt;"",キューシート計算用!L91,"")</f>
        <v/>
      </c>
      <c r="M91" s="22" t="str">
        <f>IF(キューシート計算用!M91&lt;&gt;"",キューシート計算用!M91,"")</f>
        <v/>
      </c>
      <c r="N91" s="22" t="str">
        <f>IF(キューシート計算用!N91&lt;&gt;"",キューシート計算用!N91,"")</f>
        <v/>
      </c>
    </row>
    <row r="92" spans="1:14" x14ac:dyDescent="0.2">
      <c r="A92" s="20">
        <f>IF(キューシート計算用!A92&lt;&gt;"",キューシート計算用!A92,"")</f>
        <v>88</v>
      </c>
      <c r="B92" s="20" t="str">
        <f>IF(キューシート計算用!B92&lt;&gt;"",キューシート計算用!B92,"")</f>
        <v/>
      </c>
      <c r="C92" s="20">
        <f>IF(キューシート計算用!C92&lt;&gt;"",キューシート計算用!C92,"")</f>
        <v>1</v>
      </c>
      <c r="D92" s="21">
        <f>IF(キューシート計算用!D92&lt;&gt;"",キューシート計算用!D92,"")</f>
        <v>32.600000000000023</v>
      </c>
      <c r="E92" s="21">
        <f>IF(キューシート計算用!E92&lt;&gt;"",キューシート計算用!E92,"")</f>
        <v>597.4</v>
      </c>
      <c r="F92" s="20" t="str">
        <f>IF(キューシート計算用!F92&lt;&gt;"",キューシート計算用!F92,"")</f>
        <v>見野</v>
      </c>
      <c r="G92" s="20" t="str">
        <f>IF(キューシート計算用!G92&lt;&gt;"",キューシート計算用!G92,"")</f>
        <v>┼</v>
      </c>
      <c r="H92" s="20" t="str">
        <f>IF(キューシート計算用!H92&lt;&gt;"",キューシート計算用!H92,"")</f>
        <v>右</v>
      </c>
      <c r="I92" s="20" t="str">
        <f>IF(キューシート計算用!I92&lt;&gt;"",キューシート計算用!I92,"")</f>
        <v>〇</v>
      </c>
      <c r="J92" s="20" t="str">
        <f>IF(キューシート計算用!J92&lt;&gt;"",キューシート計算用!J92,"")</f>
        <v>D164</v>
      </c>
      <c r="K92" s="40" t="str">
        <f>IF(キューシート計算用!K92&lt;&gt;"",キューシート計算用!K92,"")</f>
        <v/>
      </c>
      <c r="L92" s="40" t="str">
        <f>IF(キューシート計算用!L92&lt;&gt;"",キューシート計算用!L92,"")</f>
        <v>④おもん店</v>
      </c>
      <c r="M92" s="22" t="str">
        <f>IF(キューシート計算用!M92&lt;&gt;"",キューシート計算用!M92,"")</f>
        <v/>
      </c>
      <c r="N92" s="22" t="str">
        <f>IF(キューシート計算用!N92&lt;&gt;"",キューシート計算用!N92,"")</f>
        <v/>
      </c>
    </row>
    <row r="93" spans="1:14" x14ac:dyDescent="0.2">
      <c r="A93" s="20">
        <f>IF(キューシート計算用!A93&lt;&gt;"",キューシート計算用!A93,"")</f>
        <v>89</v>
      </c>
      <c r="B93" s="20" t="str">
        <f>IF(キューシート計算用!B93&lt;&gt;"",キューシート計算用!B93,"")</f>
        <v/>
      </c>
      <c r="C93" s="20">
        <f>IF(キューシート計算用!C93&lt;&gt;"",キューシート計算用!C93,"")</f>
        <v>2.3999999999999773</v>
      </c>
      <c r="D93" s="21">
        <f>IF(キューシート計算用!D93&lt;&gt;"",キューシート計算用!D93,"")</f>
        <v>35</v>
      </c>
      <c r="E93" s="21">
        <f>IF(キューシート計算用!E93&lt;&gt;"",キューシート計算用!E93,"")</f>
        <v>599.79999999999995</v>
      </c>
      <c r="F93" s="20" t="str">
        <f>IF(キューシート計算用!F93&lt;&gt;"",キューシート計算用!F93,"")</f>
        <v>平成橋西</v>
      </c>
      <c r="G93" s="20" t="str">
        <f>IF(キューシート計算用!G93&lt;&gt;"",キューシート計算用!G93,"")</f>
        <v>┤</v>
      </c>
      <c r="H93" s="20" t="str">
        <f>IF(キューシート計算用!H93&lt;&gt;"",キューシート計算用!H93,"")</f>
        <v>左</v>
      </c>
      <c r="I93" s="20" t="str">
        <f>IF(キューシート計算用!I93&lt;&gt;"",キューシート計算用!I93,"")</f>
        <v>〇</v>
      </c>
      <c r="J93" s="20" t="str">
        <f>IF(キューシート計算用!J93&lt;&gt;"",キューシート計算用!J93,"")</f>
        <v>D268</v>
      </c>
      <c r="K93" s="40" t="str">
        <f>IF(キューシート計算用!K93&lt;&gt;"",キューシート計算用!K93,"")</f>
        <v>日光　鬼怒川</v>
      </c>
      <c r="L93" s="40" t="str">
        <f>IF(キューシート計算用!L93&lt;&gt;"",キューシート計算用!L93,"")</f>
        <v>③まつもと洋品店</v>
      </c>
      <c r="M93" s="22" t="str">
        <f>IF(キューシート計算用!M93&lt;&gt;"",キューシート計算用!M93,"")</f>
        <v/>
      </c>
      <c r="N93" s="22" t="str">
        <f>IF(キューシート計算用!N93&lt;&gt;"",キューシート計算用!N93,"")</f>
        <v/>
      </c>
    </row>
    <row r="94" spans="1:14" x14ac:dyDescent="0.2">
      <c r="A94" s="20">
        <f>IF(キューシート計算用!A94&lt;&gt;"",キューシート計算用!A94,"")</f>
        <v>90</v>
      </c>
      <c r="B94" s="20" t="str">
        <f>IF(キューシート計算用!B94&lt;&gt;"",キューシート計算用!B94,"")</f>
        <v/>
      </c>
      <c r="C94" s="20">
        <f>IF(キューシート計算用!C94&lt;&gt;"",キューシート計算用!C94,"")</f>
        <v>2.8000000000000682</v>
      </c>
      <c r="D94" s="21">
        <f>IF(キューシート計算用!D94&lt;&gt;"",キューシート計算用!D94,"")</f>
        <v>37.800000000000068</v>
      </c>
      <c r="E94" s="21">
        <f>IF(キューシート計算用!E94&lt;&gt;"",キューシート計算用!E94,"")</f>
        <v>602.6</v>
      </c>
      <c r="F94" s="20" t="str">
        <f>IF(キューシート計算用!F94&lt;&gt;"",キューシート計算用!F94,"")</f>
        <v>仁神堂町</v>
      </c>
      <c r="G94" s="20" t="str">
        <f>IF(キューシート計算用!G94&lt;&gt;"",キューシート計算用!G94,"")</f>
        <v>┼</v>
      </c>
      <c r="H94" s="20" t="str">
        <f>IF(キューシート計算用!H94&lt;&gt;"",キューシート計算用!H94,"")</f>
        <v>左</v>
      </c>
      <c r="I94" s="20" t="str">
        <f>IF(キューシート計算用!I94&lt;&gt;"",キューシート計算用!I94,"")</f>
        <v>〇</v>
      </c>
      <c r="J94" s="20" t="str">
        <f>IF(キューシート計算用!J94&lt;&gt;"",キューシート計算用!J94,"")</f>
        <v>N293</v>
      </c>
      <c r="K94" s="40" t="str">
        <f>IF(キューシート計算用!K94&lt;&gt;"",キューシート計算用!K94,"")</f>
        <v>さくら　宇都宮</v>
      </c>
      <c r="L94" s="40" t="str">
        <f>IF(キューシート計算用!L94&lt;&gt;"",キューシート計算用!L94,"")</f>
        <v>②シェル　④ファミマ</v>
      </c>
      <c r="M94" s="22" t="str">
        <f>IF(キューシート計算用!M94&lt;&gt;"",キューシート計算用!M94,"")</f>
        <v/>
      </c>
      <c r="N94" s="22" t="str">
        <f>IF(キューシート計算用!N94&lt;&gt;"",キューシート計算用!N94,"")</f>
        <v/>
      </c>
    </row>
    <row r="95" spans="1:14" x14ac:dyDescent="0.2">
      <c r="A95" s="20">
        <f>IF(キューシート計算用!A95&lt;&gt;"",キューシート計算用!A95,"")</f>
        <v>91</v>
      </c>
      <c r="B95" s="20" t="str">
        <f>IF(キューシート計算用!B95&lt;&gt;"",キューシート計算用!B95,"")</f>
        <v>PC16</v>
      </c>
      <c r="C95" s="20">
        <f>IF(キューシート計算用!C95&lt;&gt;"",キューシート計算用!C95,"")</f>
        <v>6.5</v>
      </c>
      <c r="D95" s="21">
        <f>IF(キューシート計算用!D95&lt;&gt;"",キューシート計算用!D95,"")</f>
        <v>44.300000000000068</v>
      </c>
      <c r="E95" s="21">
        <f>IF(キューシート計算用!E95&lt;&gt;"",キューシート計算用!E95,"")</f>
        <v>609.1</v>
      </c>
      <c r="F95" s="20" t="str">
        <f>IF(キューシート計算用!F95&lt;&gt;"",キューシート計算用!F95,"")</f>
        <v>finish 宇都宮森林公園</v>
      </c>
      <c r="G95" s="20" t="str">
        <f>IF(キューシート計算用!G95&lt;&gt;"",キューシート計算用!G95,"")</f>
        <v/>
      </c>
      <c r="H95" s="20" t="str">
        <f>IF(キューシート計算用!H95&lt;&gt;"",キューシート計算用!H95,"")</f>
        <v/>
      </c>
      <c r="I95" s="20" t="str">
        <f>IF(キューシート計算用!I95&lt;&gt;"",キューシート計算用!I95,"")</f>
        <v/>
      </c>
      <c r="J95" s="20" t="str">
        <f>IF(キューシート計算用!J95&lt;&gt;"",キューシート計算用!J95,"")</f>
        <v/>
      </c>
      <c r="K95" s="40" t="str">
        <f>IF(キューシート計算用!K95&lt;&gt;"",キューシート計算用!K95,"")</f>
        <v/>
      </c>
      <c r="L95" s="40" t="str">
        <f>IF(キューシート計算用!L95&lt;&gt;"",キューシート計算用!L95,"")</f>
        <v/>
      </c>
      <c r="M95" s="22" t="str">
        <f>IF(キューシート計算用!M95&lt;&gt;"",キューシート計算用!M95,"")</f>
        <v/>
      </c>
      <c r="N95" s="22">
        <f>IF(キューシート計算用!N95&lt;&gt;"",キューシート計算用!N95,"")</f>
        <v>3.5</v>
      </c>
    </row>
    <row r="96" spans="1:14" x14ac:dyDescent="0.2">
      <c r="A96" s="20" t="str">
        <f>IF(キューシート計算用!A97&lt;&gt;"",キューシート計算用!A97,"")</f>
        <v/>
      </c>
      <c r="B96" s="20" t="str">
        <f>IF(キューシート計算用!B97&lt;&gt;"",キューシート計算用!B97,"")</f>
        <v/>
      </c>
      <c r="C96" s="20" t="str">
        <f>IF(キューシート計算用!C97&lt;&gt;"",キューシート計算用!C97,"")</f>
        <v/>
      </c>
      <c r="D96" s="21" t="str">
        <f>IF(キューシート計算用!D97&lt;&gt;"",キューシート計算用!D97,"")</f>
        <v/>
      </c>
      <c r="E96" s="21" t="str">
        <f>IF(キューシート計算用!E97&lt;&gt;"",キューシート計算用!E97,"")</f>
        <v/>
      </c>
      <c r="F96" s="20" t="str">
        <f>IF(キューシート計算用!F97&lt;&gt;"",キューシート計算用!F97,"")</f>
        <v/>
      </c>
      <c r="G96" s="20" t="str">
        <f>IF(キューシート計算用!G97&lt;&gt;"",キューシート計算用!G97,"")</f>
        <v/>
      </c>
      <c r="H96" s="20" t="str">
        <f>IF(キューシート計算用!H97&lt;&gt;"",キューシート計算用!H97,"")</f>
        <v/>
      </c>
      <c r="I96" s="20" t="str">
        <f>IF(キューシート計算用!I97&lt;&gt;"",キューシート計算用!I97,"")</f>
        <v/>
      </c>
      <c r="J96" s="20" t="str">
        <f>IF(キューシート計算用!J97&lt;&gt;"",キューシート計算用!J97,"")</f>
        <v/>
      </c>
      <c r="K96" s="40" t="str">
        <f>IF(キューシート計算用!K97&lt;&gt;"",キューシート計算用!K97,"")</f>
        <v/>
      </c>
      <c r="L96" s="40" t="str">
        <f>IF(キューシート計算用!L97&lt;&gt;"",キューシート計算用!L97,"")</f>
        <v/>
      </c>
      <c r="M96" s="22" t="str">
        <f>IF(キューシート計算用!M97&lt;&gt;"",キューシート計算用!M97,"")</f>
        <v/>
      </c>
      <c r="N96" s="22" t="str">
        <f>IF(キューシート計算用!N97&lt;&gt;"",キューシート計算用!N97,"")</f>
        <v/>
      </c>
    </row>
    <row r="97" spans="1:14" x14ac:dyDescent="0.2">
      <c r="A97" s="20" t="str">
        <f>IF(キューシート計算用!A98&lt;&gt;"",キューシート計算用!A98,"")</f>
        <v/>
      </c>
      <c r="B97" s="20" t="str">
        <f>IF(キューシート計算用!B98&lt;&gt;"",キューシート計算用!B98,"")</f>
        <v/>
      </c>
      <c r="C97" s="20" t="str">
        <f>IF(キューシート計算用!C98&lt;&gt;"",キューシート計算用!C98,"")</f>
        <v/>
      </c>
      <c r="D97" s="21" t="str">
        <f>IF(キューシート計算用!D98&lt;&gt;"",キューシート計算用!D98,"")</f>
        <v/>
      </c>
      <c r="E97" s="21" t="str">
        <f>IF(キューシート計算用!E98&lt;&gt;"",キューシート計算用!E98,"")</f>
        <v/>
      </c>
      <c r="F97" s="20" t="str">
        <f>IF(キューシート計算用!F98&lt;&gt;"",キューシート計算用!F98,"")</f>
        <v/>
      </c>
      <c r="G97" s="20" t="str">
        <f>IF(キューシート計算用!G98&lt;&gt;"",キューシート計算用!G98,"")</f>
        <v/>
      </c>
      <c r="H97" s="20" t="str">
        <f>IF(キューシート計算用!H98&lt;&gt;"",キューシート計算用!H98,"")</f>
        <v/>
      </c>
      <c r="I97" s="20" t="str">
        <f>IF(キューシート計算用!I98&lt;&gt;"",キューシート計算用!I98,"")</f>
        <v/>
      </c>
      <c r="J97" s="20" t="str">
        <f>IF(キューシート計算用!J98&lt;&gt;"",キューシート計算用!J98,"")</f>
        <v/>
      </c>
      <c r="K97" s="40" t="str">
        <f>IF(キューシート計算用!K98&lt;&gt;"",キューシート計算用!K98,"")</f>
        <v/>
      </c>
      <c r="L97" s="40" t="str">
        <f>IF(キューシート計算用!L98&lt;&gt;"",キューシート計算用!L98,"")</f>
        <v/>
      </c>
      <c r="M97" s="22" t="str">
        <f>IF(キューシート計算用!M98&lt;&gt;"",キューシート計算用!M98,"")</f>
        <v/>
      </c>
      <c r="N97" s="22" t="str">
        <f>IF(キューシート計算用!N98&lt;&gt;"",キューシート計算用!N98,"")</f>
        <v/>
      </c>
    </row>
    <row r="98" spans="1:14" x14ac:dyDescent="0.2">
      <c r="A98" s="20" t="str">
        <f>IF(キューシート計算用!A99&lt;&gt;"",キューシート計算用!A99,"")</f>
        <v/>
      </c>
      <c r="B98" s="20" t="str">
        <f>IF(キューシート計算用!B99&lt;&gt;"",キューシート計算用!B99,"")</f>
        <v/>
      </c>
      <c r="C98" s="20" t="str">
        <f>IF(キューシート計算用!C99&lt;&gt;"",キューシート計算用!C99,"")</f>
        <v/>
      </c>
      <c r="D98" s="21" t="str">
        <f>IF(キューシート計算用!D99&lt;&gt;"",キューシート計算用!D99,"")</f>
        <v/>
      </c>
      <c r="E98" s="21" t="str">
        <f>IF(キューシート計算用!E99&lt;&gt;"",キューシート計算用!E99,"")</f>
        <v/>
      </c>
      <c r="F98" s="20" t="str">
        <f>IF(キューシート計算用!F99&lt;&gt;"",キューシート計算用!F99,"")</f>
        <v/>
      </c>
      <c r="G98" s="20" t="str">
        <f>IF(キューシート計算用!G99&lt;&gt;"",キューシート計算用!G99,"")</f>
        <v/>
      </c>
      <c r="H98" s="20" t="str">
        <f>IF(キューシート計算用!H99&lt;&gt;"",キューシート計算用!H99,"")</f>
        <v/>
      </c>
      <c r="I98" s="20" t="str">
        <f>IF(キューシート計算用!I99&lt;&gt;"",キューシート計算用!I99,"")</f>
        <v/>
      </c>
      <c r="J98" s="20" t="str">
        <f>IF(キューシート計算用!J99&lt;&gt;"",キューシート計算用!J99,"")</f>
        <v/>
      </c>
      <c r="K98" s="40" t="str">
        <f>IF(キューシート計算用!K99&lt;&gt;"",キューシート計算用!K99,"")</f>
        <v/>
      </c>
      <c r="L98" s="40" t="str">
        <f>IF(キューシート計算用!L99&lt;&gt;"",キューシート計算用!L99,"")</f>
        <v/>
      </c>
      <c r="M98" s="22" t="str">
        <f>IF(キューシート計算用!M99&lt;&gt;"",キューシート計算用!M99,"")</f>
        <v/>
      </c>
      <c r="N98" s="22" t="str">
        <f>IF(キューシート計算用!N99&lt;&gt;"",キューシート計算用!N99,"")</f>
        <v/>
      </c>
    </row>
    <row r="99" spans="1:14" x14ac:dyDescent="0.2">
      <c r="A99" s="20" t="str">
        <f>IF(キューシート計算用!A97&lt;&gt;"",キューシート計算用!A97,"")</f>
        <v/>
      </c>
      <c r="B99" s="20" t="str">
        <f>IF(キューシート計算用!B97&lt;&gt;"",キューシート計算用!B97,"")</f>
        <v/>
      </c>
      <c r="C99" s="20" t="str">
        <f>IF(キューシート計算用!C97&lt;&gt;"",キューシート計算用!C97,"")</f>
        <v/>
      </c>
      <c r="D99" s="21" t="str">
        <f>IF(キューシート計算用!D97&lt;&gt;"",キューシート計算用!D97,"")</f>
        <v/>
      </c>
      <c r="E99" s="21" t="str">
        <f>IF(キューシート計算用!E97&lt;&gt;"",キューシート計算用!E97,"")</f>
        <v/>
      </c>
      <c r="F99" s="20" t="str">
        <f>IF(キューシート計算用!F97&lt;&gt;"",キューシート計算用!F97,"")</f>
        <v/>
      </c>
      <c r="G99" s="20" t="str">
        <f>IF(キューシート計算用!G97&lt;&gt;"",キューシート計算用!G97,"")</f>
        <v/>
      </c>
      <c r="H99" s="20" t="str">
        <f>IF(キューシート計算用!H97&lt;&gt;"",キューシート計算用!H97,"")</f>
        <v/>
      </c>
      <c r="I99" s="20" t="str">
        <f>IF(キューシート計算用!I97&lt;&gt;"",キューシート計算用!I97,"")</f>
        <v/>
      </c>
      <c r="J99" s="20" t="str">
        <f>IF(キューシート計算用!J97&lt;&gt;"",キューシート計算用!J97,"")</f>
        <v/>
      </c>
      <c r="K99" s="40" t="str">
        <f>IF(キューシート計算用!K97&lt;&gt;"",キューシート計算用!K97,"")</f>
        <v/>
      </c>
      <c r="L99" s="40" t="str">
        <f>IF(キューシート計算用!L97&lt;&gt;"",キューシート計算用!L97,"")</f>
        <v/>
      </c>
      <c r="M99" s="22" t="str">
        <f>IF(キューシート計算用!M97&lt;&gt;"",キューシート計算用!M97,"")</f>
        <v/>
      </c>
      <c r="N99" s="22" t="str">
        <f>IF(キューシート計算用!N97&lt;&gt;"",キューシート計算用!N97,"")</f>
        <v/>
      </c>
    </row>
    <row r="100" spans="1:14" x14ac:dyDescent="0.2">
      <c r="A100" s="20" t="str">
        <f>IF(キューシート計算用!A98&lt;&gt;"",キューシート計算用!A98,"")</f>
        <v/>
      </c>
      <c r="B100" s="20" t="str">
        <f>IF(キューシート計算用!B98&lt;&gt;"",キューシート計算用!B98,"")</f>
        <v/>
      </c>
      <c r="C100" s="20" t="str">
        <f>IF(キューシート計算用!C98&lt;&gt;"",キューシート計算用!C98,"")</f>
        <v/>
      </c>
      <c r="D100" s="21" t="str">
        <f>IF(キューシート計算用!D98&lt;&gt;"",キューシート計算用!D98,"")</f>
        <v/>
      </c>
      <c r="E100" s="21" t="str">
        <f>IF(キューシート計算用!E98&lt;&gt;"",キューシート計算用!E98,"")</f>
        <v/>
      </c>
      <c r="F100" s="20" t="str">
        <f>IF(キューシート計算用!F98&lt;&gt;"",キューシート計算用!F98,"")</f>
        <v/>
      </c>
      <c r="G100" s="20" t="str">
        <f>IF(キューシート計算用!G98&lt;&gt;"",キューシート計算用!G98,"")</f>
        <v/>
      </c>
      <c r="H100" s="20" t="str">
        <f>IF(キューシート計算用!H98&lt;&gt;"",キューシート計算用!H98,"")</f>
        <v/>
      </c>
      <c r="I100" s="20" t="str">
        <f>IF(キューシート計算用!I98&lt;&gt;"",キューシート計算用!I98,"")</f>
        <v/>
      </c>
      <c r="J100" s="20" t="str">
        <f>IF(キューシート計算用!J98&lt;&gt;"",キューシート計算用!J98,"")</f>
        <v/>
      </c>
      <c r="K100" s="40" t="str">
        <f>IF(キューシート計算用!K98&lt;&gt;"",キューシート計算用!K98,"")</f>
        <v/>
      </c>
      <c r="L100" s="40" t="str">
        <f>IF(キューシート計算用!L98&lt;&gt;"",キューシート計算用!L98,"")</f>
        <v/>
      </c>
      <c r="M100" s="22" t="str">
        <f>IF(キューシート計算用!M98&lt;&gt;"",キューシート計算用!M98,"")</f>
        <v/>
      </c>
      <c r="N100" s="22" t="str">
        <f>IF(キューシート計算用!N98&lt;&gt;"",キューシート計算用!N98,"")</f>
        <v/>
      </c>
    </row>
    <row r="101" spans="1:14" x14ac:dyDescent="0.2">
      <c r="A101" s="20" t="str">
        <f>IF(キューシート計算用!A99&lt;&gt;"",キューシート計算用!A99,"")</f>
        <v/>
      </c>
      <c r="B101" s="20" t="str">
        <f>IF(キューシート計算用!B99&lt;&gt;"",キューシート計算用!B99,"")</f>
        <v/>
      </c>
      <c r="C101" s="20" t="str">
        <f>IF(キューシート計算用!C99&lt;&gt;"",キューシート計算用!C99,"")</f>
        <v/>
      </c>
      <c r="D101" s="21" t="str">
        <f>IF(キューシート計算用!D99&lt;&gt;"",キューシート計算用!D99,"")</f>
        <v/>
      </c>
      <c r="E101" s="21" t="str">
        <f>IF(キューシート計算用!E99&lt;&gt;"",キューシート計算用!E99,"")</f>
        <v/>
      </c>
      <c r="F101" s="20" t="str">
        <f>IF(キューシート計算用!F99&lt;&gt;"",キューシート計算用!F99,"")</f>
        <v/>
      </c>
      <c r="G101" s="20" t="str">
        <f>IF(キューシート計算用!G99&lt;&gt;"",キューシート計算用!G99,"")</f>
        <v/>
      </c>
      <c r="H101" s="20" t="str">
        <f>IF(キューシート計算用!H99&lt;&gt;"",キューシート計算用!H99,"")</f>
        <v/>
      </c>
      <c r="I101" s="20" t="str">
        <f>IF(キューシート計算用!I99&lt;&gt;"",キューシート計算用!I99,"")</f>
        <v/>
      </c>
      <c r="J101" s="20" t="str">
        <f>IF(キューシート計算用!J99&lt;&gt;"",キューシート計算用!J99,"")</f>
        <v/>
      </c>
      <c r="K101" s="40" t="str">
        <f>IF(キューシート計算用!K99&lt;&gt;"",キューシート計算用!K99,"")</f>
        <v/>
      </c>
      <c r="L101" s="40" t="str">
        <f>IF(キューシート計算用!L99&lt;&gt;"",キューシート計算用!L99,"")</f>
        <v/>
      </c>
      <c r="M101" s="22" t="str">
        <f>IF(キューシート計算用!M99&lt;&gt;"",キューシート計算用!M99,"")</f>
        <v/>
      </c>
      <c r="N101" s="22" t="str">
        <f>IF(キューシート計算用!N99&lt;&gt;"",キューシート計算用!N99,"")</f>
        <v/>
      </c>
    </row>
    <row r="102" spans="1:14" x14ac:dyDescent="0.2">
      <c r="A102" s="20" t="str">
        <f>IF(キューシート計算用!A100&lt;&gt;"",キューシート計算用!A100,"")</f>
        <v/>
      </c>
      <c r="B102" s="20" t="str">
        <f>IF(キューシート計算用!B100&lt;&gt;"",キューシート計算用!B100,"")</f>
        <v/>
      </c>
      <c r="C102" s="20" t="str">
        <f>IF(キューシート計算用!C100&lt;&gt;"",キューシート計算用!C100,"")</f>
        <v/>
      </c>
      <c r="D102" s="21" t="str">
        <f>IF(キューシート計算用!D100&lt;&gt;"",キューシート計算用!D100,"")</f>
        <v/>
      </c>
      <c r="E102" s="21" t="str">
        <f>IF(キューシート計算用!E100&lt;&gt;"",キューシート計算用!E100,"")</f>
        <v/>
      </c>
      <c r="F102" s="20" t="str">
        <f>IF(キューシート計算用!F100&lt;&gt;"",キューシート計算用!F100,"")</f>
        <v/>
      </c>
      <c r="G102" s="20" t="str">
        <f>IF(キューシート計算用!G100&lt;&gt;"",キューシート計算用!G100,"")</f>
        <v/>
      </c>
      <c r="H102" s="20" t="str">
        <f>IF(キューシート計算用!H100&lt;&gt;"",キューシート計算用!H100,"")</f>
        <v/>
      </c>
      <c r="I102" s="20" t="str">
        <f>IF(キューシート計算用!I100&lt;&gt;"",キューシート計算用!I100,"")</f>
        <v/>
      </c>
      <c r="J102" s="20" t="str">
        <f>IF(キューシート計算用!J100&lt;&gt;"",キューシート計算用!J100,"")</f>
        <v/>
      </c>
      <c r="K102" s="40" t="str">
        <f>IF(キューシート計算用!K100&lt;&gt;"",キューシート計算用!K100,"")</f>
        <v/>
      </c>
      <c r="L102" s="40" t="str">
        <f>IF(キューシート計算用!L100&lt;&gt;"",キューシート計算用!L100,"")</f>
        <v/>
      </c>
      <c r="M102" s="22" t="str">
        <f>IF(キューシート計算用!M100&lt;&gt;"",キューシート計算用!M100,"")</f>
        <v/>
      </c>
      <c r="N102" s="22" t="str">
        <f>IF(キューシート計算用!N100&lt;&gt;"",キューシート計算用!N100,"")</f>
        <v/>
      </c>
    </row>
    <row r="103" spans="1:14" x14ac:dyDescent="0.2">
      <c r="A103" s="20" t="str">
        <f>IF(キューシート計算用!A101&lt;&gt;"",キューシート計算用!A101,"")</f>
        <v/>
      </c>
      <c r="B103" s="20" t="str">
        <f>IF(キューシート計算用!B101&lt;&gt;"",キューシート計算用!B101,"")</f>
        <v/>
      </c>
      <c r="C103" s="20" t="str">
        <f>IF(キューシート計算用!C101&lt;&gt;"",キューシート計算用!C101,"")</f>
        <v/>
      </c>
      <c r="D103" s="21" t="str">
        <f>IF(キューシート計算用!D101&lt;&gt;"",キューシート計算用!D101,"")</f>
        <v/>
      </c>
      <c r="E103" s="21" t="str">
        <f>IF(キューシート計算用!E101&lt;&gt;"",キューシート計算用!E101,"")</f>
        <v/>
      </c>
      <c r="F103" s="20" t="str">
        <f>IF(キューシート計算用!F101&lt;&gt;"",キューシート計算用!F101,"")</f>
        <v/>
      </c>
      <c r="G103" s="20" t="str">
        <f>IF(キューシート計算用!G101&lt;&gt;"",キューシート計算用!G101,"")</f>
        <v/>
      </c>
      <c r="H103" s="20" t="str">
        <f>IF(キューシート計算用!H101&lt;&gt;"",キューシート計算用!H101,"")</f>
        <v/>
      </c>
      <c r="I103" s="20" t="str">
        <f>IF(キューシート計算用!I101&lt;&gt;"",キューシート計算用!I101,"")</f>
        <v/>
      </c>
      <c r="J103" s="20" t="str">
        <f>IF(キューシート計算用!J101&lt;&gt;"",キューシート計算用!J101,"")</f>
        <v/>
      </c>
      <c r="K103" s="40" t="str">
        <f>IF(キューシート計算用!K101&lt;&gt;"",キューシート計算用!K101,"")</f>
        <v/>
      </c>
      <c r="L103" s="40" t="str">
        <f>IF(キューシート計算用!L101&lt;&gt;"",キューシート計算用!L101,"")</f>
        <v/>
      </c>
      <c r="M103" s="22" t="str">
        <f>IF(キューシート計算用!M101&lt;&gt;"",キューシート計算用!M101,"")</f>
        <v/>
      </c>
      <c r="N103" s="22" t="str">
        <f>IF(キューシート計算用!N101&lt;&gt;"",キューシート計算用!N101,"")</f>
        <v/>
      </c>
    </row>
    <row r="104" spans="1:14" x14ac:dyDescent="0.2">
      <c r="A104" s="20" t="str">
        <f>IF(キューシート計算用!A102&lt;&gt;"",キューシート計算用!A102,"")</f>
        <v/>
      </c>
      <c r="B104" s="20" t="str">
        <f>IF(キューシート計算用!B102&lt;&gt;"",キューシート計算用!B102,"")</f>
        <v/>
      </c>
      <c r="C104" s="20" t="str">
        <f>IF(キューシート計算用!C102&lt;&gt;"",キューシート計算用!C102,"")</f>
        <v/>
      </c>
      <c r="D104" s="21" t="str">
        <f>IF(キューシート計算用!D102&lt;&gt;"",キューシート計算用!D102,"")</f>
        <v/>
      </c>
      <c r="E104" s="21" t="str">
        <f>IF(キューシート計算用!E102&lt;&gt;"",キューシート計算用!E102,"")</f>
        <v/>
      </c>
      <c r="F104" s="20" t="str">
        <f>IF(キューシート計算用!F102&lt;&gt;"",キューシート計算用!F102,"")</f>
        <v/>
      </c>
      <c r="G104" s="20" t="str">
        <f>IF(キューシート計算用!G102&lt;&gt;"",キューシート計算用!G102,"")</f>
        <v/>
      </c>
      <c r="H104" s="20" t="str">
        <f>IF(キューシート計算用!H102&lt;&gt;"",キューシート計算用!H102,"")</f>
        <v/>
      </c>
      <c r="I104" s="20" t="str">
        <f>IF(キューシート計算用!I102&lt;&gt;"",キューシート計算用!I102,"")</f>
        <v/>
      </c>
      <c r="J104" s="20" t="str">
        <f>IF(キューシート計算用!J102&lt;&gt;"",キューシート計算用!J102,"")</f>
        <v/>
      </c>
      <c r="K104" s="40" t="str">
        <f>IF(キューシート計算用!K102&lt;&gt;"",キューシート計算用!K102,"")</f>
        <v/>
      </c>
      <c r="L104" s="40" t="str">
        <f>IF(キューシート計算用!L102&lt;&gt;"",キューシート計算用!L102,"")</f>
        <v/>
      </c>
      <c r="M104" s="22" t="str">
        <f>IF(キューシート計算用!M102&lt;&gt;"",キューシート計算用!M102,"")</f>
        <v/>
      </c>
      <c r="N104" s="22" t="str">
        <f>IF(キューシート計算用!N102&lt;&gt;"",キューシート計算用!N102,"")</f>
        <v/>
      </c>
    </row>
    <row r="105" spans="1:14" x14ac:dyDescent="0.2">
      <c r="A105" s="20" t="str">
        <f>IF(キューシート計算用!A103&lt;&gt;"",キューシート計算用!A103,"")</f>
        <v/>
      </c>
      <c r="B105" s="20" t="str">
        <f>IF(キューシート計算用!B103&lt;&gt;"",キューシート計算用!B103,"")</f>
        <v/>
      </c>
      <c r="C105" s="20" t="str">
        <f>IF(キューシート計算用!C103&lt;&gt;"",キューシート計算用!C103,"")</f>
        <v/>
      </c>
      <c r="D105" s="21" t="str">
        <f>IF(キューシート計算用!D103&lt;&gt;"",キューシート計算用!D103,"")</f>
        <v/>
      </c>
      <c r="E105" s="21" t="str">
        <f>IF(キューシート計算用!E103&lt;&gt;"",キューシート計算用!E103,"")</f>
        <v/>
      </c>
      <c r="F105" s="20" t="str">
        <f>IF(キューシート計算用!F103&lt;&gt;"",キューシート計算用!F103,"")</f>
        <v/>
      </c>
      <c r="G105" s="20" t="str">
        <f>IF(キューシート計算用!G103&lt;&gt;"",キューシート計算用!G103,"")</f>
        <v/>
      </c>
      <c r="H105" s="20" t="str">
        <f>IF(キューシート計算用!H103&lt;&gt;"",キューシート計算用!H103,"")</f>
        <v/>
      </c>
      <c r="I105" s="20" t="str">
        <f>IF(キューシート計算用!I103&lt;&gt;"",キューシート計算用!I103,"")</f>
        <v/>
      </c>
      <c r="J105" s="20" t="str">
        <f>IF(キューシート計算用!J103&lt;&gt;"",キューシート計算用!J103,"")</f>
        <v/>
      </c>
      <c r="K105" s="40" t="str">
        <f>IF(キューシート計算用!K103&lt;&gt;"",キューシート計算用!K103,"")</f>
        <v/>
      </c>
      <c r="L105" s="40" t="str">
        <f>IF(キューシート計算用!L103&lt;&gt;"",キューシート計算用!L103,"")</f>
        <v/>
      </c>
      <c r="M105" s="22" t="str">
        <f>IF(キューシート計算用!M103&lt;&gt;"",キューシート計算用!M103,"")</f>
        <v/>
      </c>
      <c r="N105" s="22" t="str">
        <f>IF(キューシート計算用!N103&lt;&gt;"",キューシート計算用!N103,"")</f>
        <v/>
      </c>
    </row>
    <row r="106" spans="1:14" x14ac:dyDescent="0.2">
      <c r="A106" s="20" t="str">
        <f>IF(キューシート計算用!A104&lt;&gt;"",キューシート計算用!A104,"")</f>
        <v/>
      </c>
      <c r="B106" s="20" t="str">
        <f>IF(キューシート計算用!B104&lt;&gt;"",キューシート計算用!B104,"")</f>
        <v/>
      </c>
      <c r="C106" s="20" t="str">
        <f>IF(キューシート計算用!C104&lt;&gt;"",キューシート計算用!C104,"")</f>
        <v/>
      </c>
      <c r="D106" s="21" t="str">
        <f>IF(キューシート計算用!D104&lt;&gt;"",キューシート計算用!D104,"")</f>
        <v/>
      </c>
      <c r="E106" s="21" t="str">
        <f>IF(キューシート計算用!E104&lt;&gt;"",キューシート計算用!E104,"")</f>
        <v/>
      </c>
      <c r="F106" s="20" t="str">
        <f>IF(キューシート計算用!F104&lt;&gt;"",キューシート計算用!F104,"")</f>
        <v/>
      </c>
      <c r="G106" s="20" t="str">
        <f>IF(キューシート計算用!G104&lt;&gt;"",キューシート計算用!G104,"")</f>
        <v/>
      </c>
      <c r="H106" s="20" t="str">
        <f>IF(キューシート計算用!H104&lt;&gt;"",キューシート計算用!H104,"")</f>
        <v/>
      </c>
      <c r="I106" s="20" t="str">
        <f>IF(キューシート計算用!I104&lt;&gt;"",キューシート計算用!I104,"")</f>
        <v/>
      </c>
      <c r="J106" s="20" t="str">
        <f>IF(キューシート計算用!J104&lt;&gt;"",キューシート計算用!J104,"")</f>
        <v/>
      </c>
      <c r="K106" s="40" t="str">
        <f>IF(キューシート計算用!K104&lt;&gt;"",キューシート計算用!K104,"")</f>
        <v/>
      </c>
      <c r="L106" s="40" t="str">
        <f>IF(キューシート計算用!L104&lt;&gt;"",キューシート計算用!L104,"")</f>
        <v/>
      </c>
      <c r="M106" s="22" t="str">
        <f>IF(キューシート計算用!M104&lt;&gt;"",キューシート計算用!M104,"")</f>
        <v/>
      </c>
      <c r="N106" s="22" t="str">
        <f>IF(キューシート計算用!N104&lt;&gt;"",キューシート計算用!N104,"")</f>
        <v/>
      </c>
    </row>
    <row r="107" spans="1:14" x14ac:dyDescent="0.2">
      <c r="A107" s="20" t="str">
        <f>IF(キューシート計算用!A105&lt;&gt;"",キューシート計算用!A105,"")</f>
        <v/>
      </c>
      <c r="B107" s="20" t="str">
        <f>IF(キューシート計算用!B105&lt;&gt;"",キューシート計算用!B105,"")</f>
        <v/>
      </c>
      <c r="C107" s="20" t="str">
        <f>IF(キューシート計算用!C105&lt;&gt;"",キューシート計算用!C105,"")</f>
        <v/>
      </c>
      <c r="D107" s="21" t="str">
        <f>IF(キューシート計算用!D105&lt;&gt;"",キューシート計算用!D105,"")</f>
        <v/>
      </c>
      <c r="E107" s="21" t="str">
        <f>IF(キューシート計算用!E105&lt;&gt;"",キューシート計算用!E105,"")</f>
        <v/>
      </c>
      <c r="F107" s="20" t="str">
        <f>IF(キューシート計算用!F105&lt;&gt;"",キューシート計算用!F105,"")</f>
        <v/>
      </c>
      <c r="G107" s="20" t="str">
        <f>IF(キューシート計算用!G105&lt;&gt;"",キューシート計算用!G105,"")</f>
        <v/>
      </c>
      <c r="H107" s="20" t="str">
        <f>IF(キューシート計算用!H105&lt;&gt;"",キューシート計算用!H105,"")</f>
        <v/>
      </c>
      <c r="I107" s="20" t="str">
        <f>IF(キューシート計算用!I105&lt;&gt;"",キューシート計算用!I105,"")</f>
        <v/>
      </c>
      <c r="J107" s="20" t="str">
        <f>IF(キューシート計算用!J105&lt;&gt;"",キューシート計算用!J105,"")</f>
        <v/>
      </c>
      <c r="K107" s="40" t="str">
        <f>IF(キューシート計算用!K105&lt;&gt;"",キューシート計算用!K105,"")</f>
        <v/>
      </c>
      <c r="L107" s="40" t="str">
        <f>IF(キューシート計算用!L105&lt;&gt;"",キューシート計算用!L105,"")</f>
        <v/>
      </c>
      <c r="M107" s="22" t="str">
        <f>IF(キューシート計算用!M105&lt;&gt;"",キューシート計算用!M105,"")</f>
        <v/>
      </c>
      <c r="N107" s="22" t="str">
        <f>IF(キューシート計算用!N105&lt;&gt;"",キューシート計算用!N105,"")</f>
        <v/>
      </c>
    </row>
    <row r="108" spans="1:14" x14ac:dyDescent="0.2">
      <c r="A108" s="20" t="str">
        <f>IF(キューシート計算用!A106&lt;&gt;"",キューシート計算用!A106,"")</f>
        <v/>
      </c>
      <c r="B108" s="20" t="str">
        <f>IF(キューシート計算用!B106&lt;&gt;"",キューシート計算用!B106,"")</f>
        <v/>
      </c>
      <c r="C108" s="20" t="str">
        <f>IF(キューシート計算用!C106&lt;&gt;"",キューシート計算用!C106,"")</f>
        <v/>
      </c>
      <c r="D108" s="21" t="str">
        <f>IF(キューシート計算用!D106&lt;&gt;"",キューシート計算用!D106,"")</f>
        <v/>
      </c>
      <c r="E108" s="21" t="str">
        <f>IF(キューシート計算用!E106&lt;&gt;"",キューシート計算用!E106,"")</f>
        <v/>
      </c>
      <c r="F108" s="20" t="str">
        <f>IF(キューシート計算用!F106&lt;&gt;"",キューシート計算用!F106,"")</f>
        <v/>
      </c>
      <c r="G108" s="20" t="str">
        <f>IF(キューシート計算用!G106&lt;&gt;"",キューシート計算用!G106,"")</f>
        <v/>
      </c>
      <c r="H108" s="20" t="str">
        <f>IF(キューシート計算用!H106&lt;&gt;"",キューシート計算用!H106,"")</f>
        <v/>
      </c>
      <c r="I108" s="20" t="str">
        <f>IF(キューシート計算用!I106&lt;&gt;"",キューシート計算用!I106,"")</f>
        <v/>
      </c>
      <c r="J108" s="20" t="str">
        <f>IF(キューシート計算用!J106&lt;&gt;"",キューシート計算用!J106,"")</f>
        <v/>
      </c>
      <c r="K108" s="40" t="str">
        <f>IF(キューシート計算用!K106&lt;&gt;"",キューシート計算用!K106,"")</f>
        <v/>
      </c>
      <c r="L108" s="40" t="str">
        <f>IF(キューシート計算用!L106&lt;&gt;"",キューシート計算用!L106,"")</f>
        <v/>
      </c>
      <c r="M108" s="22" t="str">
        <f>IF(キューシート計算用!M106&lt;&gt;"",キューシート計算用!M106,"")</f>
        <v/>
      </c>
      <c r="N108" s="22" t="str">
        <f>IF(キューシート計算用!N106&lt;&gt;"",キューシート計算用!N106,"")</f>
        <v/>
      </c>
    </row>
    <row r="109" spans="1:14" x14ac:dyDescent="0.2">
      <c r="A109" s="20" t="str">
        <f>IF(キューシート計算用!A107&lt;&gt;"",キューシート計算用!A107,"")</f>
        <v/>
      </c>
      <c r="B109" s="20" t="str">
        <f>IF(キューシート計算用!B107&lt;&gt;"",キューシート計算用!B107,"")</f>
        <v/>
      </c>
      <c r="C109" s="20" t="str">
        <f>IF(キューシート計算用!C107&lt;&gt;"",キューシート計算用!C107,"")</f>
        <v/>
      </c>
      <c r="D109" s="21" t="str">
        <f>IF(キューシート計算用!D107&lt;&gt;"",キューシート計算用!D107,"")</f>
        <v/>
      </c>
      <c r="E109" s="21" t="str">
        <f>IF(キューシート計算用!E107&lt;&gt;"",キューシート計算用!E107,"")</f>
        <v/>
      </c>
      <c r="F109" s="20" t="str">
        <f>IF(キューシート計算用!F107&lt;&gt;"",キューシート計算用!F107,"")</f>
        <v/>
      </c>
      <c r="G109" s="20" t="str">
        <f>IF(キューシート計算用!G107&lt;&gt;"",キューシート計算用!G107,"")</f>
        <v/>
      </c>
      <c r="H109" s="20" t="str">
        <f>IF(キューシート計算用!H107&lt;&gt;"",キューシート計算用!H107,"")</f>
        <v/>
      </c>
      <c r="I109" s="20" t="str">
        <f>IF(キューシート計算用!I107&lt;&gt;"",キューシート計算用!I107,"")</f>
        <v/>
      </c>
      <c r="J109" s="20" t="str">
        <f>IF(キューシート計算用!J107&lt;&gt;"",キューシート計算用!J107,"")</f>
        <v/>
      </c>
      <c r="K109" s="40" t="str">
        <f>IF(キューシート計算用!K107&lt;&gt;"",キューシート計算用!K107,"")</f>
        <v/>
      </c>
      <c r="L109" s="40" t="str">
        <f>IF(キューシート計算用!L107&lt;&gt;"",キューシート計算用!L107,"")</f>
        <v/>
      </c>
      <c r="M109" s="22" t="str">
        <f>IF(キューシート計算用!M107&lt;&gt;"",キューシート計算用!M107,"")</f>
        <v/>
      </c>
      <c r="N109" s="22" t="str">
        <f>IF(キューシート計算用!N107&lt;&gt;"",キューシート計算用!N107,"")</f>
        <v/>
      </c>
    </row>
    <row r="110" spans="1:14" x14ac:dyDescent="0.2">
      <c r="A110" s="20" t="str">
        <f>IF(キューシート計算用!A108&lt;&gt;"",キューシート計算用!A108,"")</f>
        <v/>
      </c>
      <c r="B110" s="20" t="str">
        <f>IF(キューシート計算用!B108&lt;&gt;"",キューシート計算用!B108,"")</f>
        <v/>
      </c>
      <c r="C110" s="20" t="str">
        <f>IF(キューシート計算用!C108&lt;&gt;"",キューシート計算用!C108,"")</f>
        <v/>
      </c>
      <c r="D110" s="21" t="str">
        <f>IF(キューシート計算用!D108&lt;&gt;"",キューシート計算用!D108,"")</f>
        <v/>
      </c>
      <c r="E110" s="21" t="str">
        <f>IF(キューシート計算用!E108&lt;&gt;"",キューシート計算用!E108,"")</f>
        <v/>
      </c>
      <c r="F110" s="20" t="str">
        <f>IF(キューシート計算用!F108&lt;&gt;"",キューシート計算用!F108,"")</f>
        <v/>
      </c>
      <c r="G110" s="20" t="str">
        <f>IF(キューシート計算用!G108&lt;&gt;"",キューシート計算用!G108,"")</f>
        <v/>
      </c>
      <c r="H110" s="20" t="str">
        <f>IF(キューシート計算用!H108&lt;&gt;"",キューシート計算用!H108,"")</f>
        <v/>
      </c>
      <c r="I110" s="20" t="str">
        <f>IF(キューシート計算用!I108&lt;&gt;"",キューシート計算用!I108,"")</f>
        <v/>
      </c>
      <c r="J110" s="20" t="str">
        <f>IF(キューシート計算用!J108&lt;&gt;"",キューシート計算用!J108,"")</f>
        <v/>
      </c>
      <c r="K110" s="40" t="str">
        <f>IF(キューシート計算用!K108&lt;&gt;"",キューシート計算用!K108,"")</f>
        <v/>
      </c>
      <c r="L110" s="40" t="str">
        <f>IF(キューシート計算用!L108&lt;&gt;"",キューシート計算用!L108,"")</f>
        <v/>
      </c>
      <c r="M110" s="22" t="str">
        <f>IF(キューシート計算用!M108&lt;&gt;"",キューシート計算用!M108,"")</f>
        <v/>
      </c>
      <c r="N110" s="22" t="str">
        <f>IF(キューシート計算用!N108&lt;&gt;"",キューシート計算用!N108,"")</f>
        <v/>
      </c>
    </row>
    <row r="111" spans="1:14" x14ac:dyDescent="0.2">
      <c r="A111" s="20" t="str">
        <f>IF(キューシート計算用!A109&lt;&gt;"",キューシート計算用!A109,"")</f>
        <v/>
      </c>
      <c r="B111" s="20" t="str">
        <f>IF(キューシート計算用!B109&lt;&gt;"",キューシート計算用!B109,"")</f>
        <v/>
      </c>
      <c r="C111" s="20" t="str">
        <f>IF(キューシート計算用!C109&lt;&gt;"",キューシート計算用!C109,"")</f>
        <v/>
      </c>
      <c r="D111" s="21" t="str">
        <f>IF(キューシート計算用!D109&lt;&gt;"",キューシート計算用!D109,"")</f>
        <v/>
      </c>
      <c r="E111" s="21" t="str">
        <f>IF(キューシート計算用!E109&lt;&gt;"",キューシート計算用!E109,"")</f>
        <v/>
      </c>
      <c r="F111" s="20" t="str">
        <f>IF(キューシート計算用!F109&lt;&gt;"",キューシート計算用!F109,"")</f>
        <v/>
      </c>
      <c r="G111" s="20" t="str">
        <f>IF(キューシート計算用!G109&lt;&gt;"",キューシート計算用!G109,"")</f>
        <v/>
      </c>
      <c r="H111" s="20" t="str">
        <f>IF(キューシート計算用!H109&lt;&gt;"",キューシート計算用!H109,"")</f>
        <v/>
      </c>
      <c r="I111" s="20" t="str">
        <f>IF(キューシート計算用!I109&lt;&gt;"",キューシート計算用!I109,"")</f>
        <v/>
      </c>
      <c r="J111" s="20" t="str">
        <f>IF(キューシート計算用!J109&lt;&gt;"",キューシート計算用!J109,"")</f>
        <v/>
      </c>
      <c r="K111" s="40" t="str">
        <f>IF(キューシート計算用!K109&lt;&gt;"",キューシート計算用!K109,"")</f>
        <v/>
      </c>
      <c r="L111" s="40" t="str">
        <f>IF(キューシート計算用!L109&lt;&gt;"",キューシート計算用!L109,"")</f>
        <v/>
      </c>
      <c r="M111" s="22" t="str">
        <f>IF(キューシート計算用!M109&lt;&gt;"",キューシート計算用!M109,"")</f>
        <v/>
      </c>
      <c r="N111" s="22" t="str">
        <f>IF(キューシート計算用!N109&lt;&gt;"",キューシート計算用!N109,"")</f>
        <v/>
      </c>
    </row>
    <row r="112" spans="1:14" x14ac:dyDescent="0.2">
      <c r="A112" s="20" t="str">
        <f>IF(キューシート計算用!A110&lt;&gt;"",キューシート計算用!A110,"")</f>
        <v/>
      </c>
      <c r="B112" s="20" t="str">
        <f>IF(キューシート計算用!B110&lt;&gt;"",キューシート計算用!B110,"")</f>
        <v/>
      </c>
      <c r="C112" s="20" t="str">
        <f>IF(キューシート計算用!C110&lt;&gt;"",キューシート計算用!C110,"")</f>
        <v/>
      </c>
      <c r="D112" s="21" t="str">
        <f>IF(キューシート計算用!D110&lt;&gt;"",キューシート計算用!D110,"")</f>
        <v/>
      </c>
      <c r="E112" s="21" t="str">
        <f>IF(キューシート計算用!E110&lt;&gt;"",キューシート計算用!E110,"")</f>
        <v/>
      </c>
      <c r="F112" s="20" t="str">
        <f>IF(キューシート計算用!F110&lt;&gt;"",キューシート計算用!F110,"")</f>
        <v/>
      </c>
      <c r="G112" s="20" t="str">
        <f>IF(キューシート計算用!G110&lt;&gt;"",キューシート計算用!G110,"")</f>
        <v/>
      </c>
      <c r="H112" s="20" t="str">
        <f>IF(キューシート計算用!H110&lt;&gt;"",キューシート計算用!H110,"")</f>
        <v/>
      </c>
      <c r="I112" s="20" t="str">
        <f>IF(キューシート計算用!I110&lt;&gt;"",キューシート計算用!I110,"")</f>
        <v/>
      </c>
      <c r="J112" s="20" t="str">
        <f>IF(キューシート計算用!J110&lt;&gt;"",キューシート計算用!J110,"")</f>
        <v/>
      </c>
      <c r="K112" s="40" t="str">
        <f>IF(キューシート計算用!K110&lt;&gt;"",キューシート計算用!K110,"")</f>
        <v/>
      </c>
      <c r="L112" s="40" t="str">
        <f>IF(キューシート計算用!L110&lt;&gt;"",キューシート計算用!L110,"")</f>
        <v/>
      </c>
      <c r="M112" s="22" t="str">
        <f>IF(キューシート計算用!M110&lt;&gt;"",キューシート計算用!M110,"")</f>
        <v/>
      </c>
      <c r="N112" s="22" t="str">
        <f>IF(キューシート計算用!N110&lt;&gt;"",キューシート計算用!N110,"")</f>
        <v/>
      </c>
    </row>
    <row r="113" spans="1:14" x14ac:dyDescent="0.2">
      <c r="A113" s="20" t="str">
        <f>IF(キューシート計算用!A111&lt;&gt;"",キューシート計算用!A111,"")</f>
        <v/>
      </c>
      <c r="B113" s="20" t="str">
        <f>IF(キューシート計算用!B111&lt;&gt;"",キューシート計算用!B111,"")</f>
        <v/>
      </c>
      <c r="C113" s="20" t="str">
        <f>IF(キューシート計算用!C111&lt;&gt;"",キューシート計算用!C111,"")</f>
        <v/>
      </c>
      <c r="D113" s="21" t="str">
        <f>IF(キューシート計算用!D111&lt;&gt;"",キューシート計算用!D111,"")</f>
        <v/>
      </c>
      <c r="E113" s="21" t="str">
        <f>IF(キューシート計算用!E111&lt;&gt;"",キューシート計算用!E111,"")</f>
        <v/>
      </c>
      <c r="F113" s="20" t="str">
        <f>IF(キューシート計算用!F111&lt;&gt;"",キューシート計算用!F111,"")</f>
        <v/>
      </c>
      <c r="G113" s="20" t="str">
        <f>IF(キューシート計算用!G111&lt;&gt;"",キューシート計算用!G111,"")</f>
        <v/>
      </c>
      <c r="H113" s="20" t="str">
        <f>IF(キューシート計算用!H111&lt;&gt;"",キューシート計算用!H111,"")</f>
        <v/>
      </c>
      <c r="I113" s="20" t="str">
        <f>IF(キューシート計算用!I111&lt;&gt;"",キューシート計算用!I111,"")</f>
        <v/>
      </c>
      <c r="J113" s="20" t="str">
        <f>IF(キューシート計算用!J111&lt;&gt;"",キューシート計算用!J111,"")</f>
        <v/>
      </c>
      <c r="K113" s="40" t="str">
        <f>IF(キューシート計算用!K111&lt;&gt;"",キューシート計算用!K111,"")</f>
        <v/>
      </c>
      <c r="L113" s="40" t="str">
        <f>IF(キューシート計算用!L111&lt;&gt;"",キューシート計算用!L111,"")</f>
        <v/>
      </c>
      <c r="M113" s="22" t="str">
        <f>IF(キューシート計算用!M111&lt;&gt;"",キューシート計算用!M111,"")</f>
        <v/>
      </c>
      <c r="N113" s="22" t="str">
        <f>IF(キューシート計算用!N111&lt;&gt;"",キューシート計算用!N111,"")</f>
        <v/>
      </c>
    </row>
    <row r="114" spans="1:14" x14ac:dyDescent="0.2">
      <c r="A114" s="20" t="str">
        <f>IF(キューシート計算用!A112&lt;&gt;"",キューシート計算用!A112,"")</f>
        <v/>
      </c>
      <c r="B114" s="20" t="str">
        <f>IF(キューシート計算用!B112&lt;&gt;"",キューシート計算用!B112,"")</f>
        <v/>
      </c>
      <c r="C114" s="20" t="str">
        <f>IF(キューシート計算用!C112&lt;&gt;"",キューシート計算用!C112,"")</f>
        <v/>
      </c>
      <c r="D114" s="21" t="str">
        <f>IF(キューシート計算用!D112&lt;&gt;"",キューシート計算用!D112,"")</f>
        <v/>
      </c>
      <c r="E114" s="21" t="str">
        <f>IF(キューシート計算用!E112&lt;&gt;"",キューシート計算用!E112,"")</f>
        <v/>
      </c>
      <c r="F114" s="20" t="str">
        <f>IF(キューシート計算用!F112&lt;&gt;"",キューシート計算用!F112,"")</f>
        <v/>
      </c>
      <c r="G114" s="20" t="str">
        <f>IF(キューシート計算用!G112&lt;&gt;"",キューシート計算用!G112,"")</f>
        <v/>
      </c>
      <c r="H114" s="20" t="str">
        <f>IF(キューシート計算用!H112&lt;&gt;"",キューシート計算用!H112,"")</f>
        <v/>
      </c>
      <c r="I114" s="20" t="str">
        <f>IF(キューシート計算用!I112&lt;&gt;"",キューシート計算用!I112,"")</f>
        <v/>
      </c>
      <c r="J114" s="20" t="str">
        <f>IF(キューシート計算用!J112&lt;&gt;"",キューシート計算用!J112,"")</f>
        <v/>
      </c>
      <c r="K114" s="40" t="str">
        <f>IF(キューシート計算用!K112&lt;&gt;"",キューシート計算用!K112,"")</f>
        <v/>
      </c>
      <c r="L114" s="40" t="str">
        <f>IF(キューシート計算用!L112&lt;&gt;"",キューシート計算用!L112,"")</f>
        <v/>
      </c>
      <c r="M114" s="22" t="str">
        <f>IF(キューシート計算用!M112&lt;&gt;"",キューシート計算用!M112,"")</f>
        <v/>
      </c>
      <c r="N114" s="22" t="str">
        <f>IF(キューシート計算用!N112&lt;&gt;"",キューシート計算用!N112,"")</f>
        <v/>
      </c>
    </row>
    <row r="115" spans="1:14" x14ac:dyDescent="0.2">
      <c r="A115" s="20" t="str">
        <f>IF(キューシート計算用!A113&lt;&gt;"",キューシート計算用!A113,"")</f>
        <v/>
      </c>
      <c r="B115" s="20" t="str">
        <f>IF(キューシート計算用!B113&lt;&gt;"",キューシート計算用!B113,"")</f>
        <v/>
      </c>
      <c r="C115" s="20" t="str">
        <f>IF(キューシート計算用!C113&lt;&gt;"",キューシート計算用!C113,"")</f>
        <v/>
      </c>
      <c r="D115" s="21" t="str">
        <f>IF(キューシート計算用!D113&lt;&gt;"",キューシート計算用!D113,"")</f>
        <v/>
      </c>
      <c r="E115" s="21" t="str">
        <f>IF(キューシート計算用!E113&lt;&gt;"",キューシート計算用!E113,"")</f>
        <v/>
      </c>
      <c r="F115" s="20" t="str">
        <f>IF(キューシート計算用!F113&lt;&gt;"",キューシート計算用!F113,"")</f>
        <v/>
      </c>
      <c r="G115" s="20" t="str">
        <f>IF(キューシート計算用!G113&lt;&gt;"",キューシート計算用!G113,"")</f>
        <v/>
      </c>
      <c r="H115" s="20" t="str">
        <f>IF(キューシート計算用!H113&lt;&gt;"",キューシート計算用!H113,"")</f>
        <v/>
      </c>
      <c r="I115" s="20" t="str">
        <f>IF(キューシート計算用!I113&lt;&gt;"",キューシート計算用!I113,"")</f>
        <v/>
      </c>
      <c r="J115" s="20" t="str">
        <f>IF(キューシート計算用!J113&lt;&gt;"",キューシート計算用!J113,"")</f>
        <v/>
      </c>
      <c r="K115" s="40" t="str">
        <f>IF(キューシート計算用!K113&lt;&gt;"",キューシート計算用!K113,"")</f>
        <v/>
      </c>
      <c r="L115" s="40" t="str">
        <f>IF(キューシート計算用!L113&lt;&gt;"",キューシート計算用!L113,"")</f>
        <v/>
      </c>
      <c r="M115" s="22" t="str">
        <f>IF(キューシート計算用!M113&lt;&gt;"",キューシート計算用!M113,"")</f>
        <v/>
      </c>
      <c r="N115" s="22" t="str">
        <f>IF(キューシート計算用!N113&lt;&gt;"",キューシート計算用!N113,"")</f>
        <v/>
      </c>
    </row>
    <row r="116" spans="1:14" x14ac:dyDescent="0.2">
      <c r="A116" s="20" t="str">
        <f>IF(キューシート計算用!A114&lt;&gt;"",キューシート計算用!A114,"")</f>
        <v/>
      </c>
      <c r="B116" s="20" t="str">
        <f>IF(キューシート計算用!B114&lt;&gt;"",キューシート計算用!B114,"")</f>
        <v/>
      </c>
      <c r="C116" s="20" t="str">
        <f>IF(キューシート計算用!C114&lt;&gt;"",キューシート計算用!C114,"")</f>
        <v/>
      </c>
      <c r="D116" s="21" t="str">
        <f>IF(キューシート計算用!D114&lt;&gt;"",キューシート計算用!D114,"")</f>
        <v/>
      </c>
      <c r="E116" s="21" t="str">
        <f>IF(キューシート計算用!E114&lt;&gt;"",キューシート計算用!E114,"")</f>
        <v/>
      </c>
      <c r="F116" s="20" t="str">
        <f>IF(キューシート計算用!F114&lt;&gt;"",キューシート計算用!F114,"")</f>
        <v/>
      </c>
      <c r="G116" s="20" t="str">
        <f>IF(キューシート計算用!G114&lt;&gt;"",キューシート計算用!G114,"")</f>
        <v/>
      </c>
      <c r="H116" s="20" t="str">
        <f>IF(キューシート計算用!H114&lt;&gt;"",キューシート計算用!H114,"")</f>
        <v/>
      </c>
      <c r="I116" s="20" t="str">
        <f>IF(キューシート計算用!I114&lt;&gt;"",キューシート計算用!I114,"")</f>
        <v/>
      </c>
      <c r="J116" s="20" t="str">
        <f>IF(キューシート計算用!J114&lt;&gt;"",キューシート計算用!J114,"")</f>
        <v/>
      </c>
      <c r="K116" s="40" t="str">
        <f>IF(キューシート計算用!K114&lt;&gt;"",キューシート計算用!K114,"")</f>
        <v/>
      </c>
      <c r="L116" s="40" t="str">
        <f>IF(キューシート計算用!L114&lt;&gt;"",キューシート計算用!L114,"")</f>
        <v/>
      </c>
      <c r="M116" s="22" t="str">
        <f>IF(キューシート計算用!M114&lt;&gt;"",キューシート計算用!M114,"")</f>
        <v/>
      </c>
      <c r="N116" s="22" t="str">
        <f>IF(キューシート計算用!N114&lt;&gt;"",キューシート計算用!N114,"")</f>
        <v/>
      </c>
    </row>
    <row r="117" spans="1:14" x14ac:dyDescent="0.2">
      <c r="A117" s="20" t="str">
        <f>IF(キューシート計算用!A115&lt;&gt;"",キューシート計算用!A115,"")</f>
        <v/>
      </c>
      <c r="B117" s="20" t="str">
        <f>IF(キューシート計算用!B115&lt;&gt;"",キューシート計算用!B115,"")</f>
        <v/>
      </c>
      <c r="C117" s="20" t="str">
        <f>IF(キューシート計算用!C115&lt;&gt;"",キューシート計算用!C115,"")</f>
        <v/>
      </c>
      <c r="D117" s="21" t="str">
        <f>IF(キューシート計算用!D115&lt;&gt;"",キューシート計算用!D115,"")</f>
        <v/>
      </c>
      <c r="E117" s="21" t="str">
        <f>IF(キューシート計算用!E115&lt;&gt;"",キューシート計算用!E115,"")</f>
        <v/>
      </c>
      <c r="F117" s="20" t="str">
        <f>IF(キューシート計算用!F115&lt;&gt;"",キューシート計算用!F115,"")</f>
        <v/>
      </c>
      <c r="G117" s="20" t="str">
        <f>IF(キューシート計算用!G115&lt;&gt;"",キューシート計算用!G115,"")</f>
        <v/>
      </c>
      <c r="H117" s="20" t="str">
        <f>IF(キューシート計算用!H115&lt;&gt;"",キューシート計算用!H115,"")</f>
        <v/>
      </c>
      <c r="I117" s="20" t="str">
        <f>IF(キューシート計算用!I115&lt;&gt;"",キューシート計算用!I115,"")</f>
        <v/>
      </c>
      <c r="J117" s="20" t="str">
        <f>IF(キューシート計算用!J115&lt;&gt;"",キューシート計算用!J115,"")</f>
        <v/>
      </c>
      <c r="K117" s="40" t="str">
        <f>IF(キューシート計算用!K115&lt;&gt;"",キューシート計算用!K115,"")</f>
        <v/>
      </c>
      <c r="L117" s="40" t="str">
        <f>IF(キューシート計算用!L115&lt;&gt;"",キューシート計算用!L115,"")</f>
        <v/>
      </c>
      <c r="M117" s="22" t="str">
        <f>IF(キューシート計算用!M115&lt;&gt;"",キューシート計算用!M115,"")</f>
        <v/>
      </c>
      <c r="N117" s="22" t="str">
        <f>IF(キューシート計算用!N115&lt;&gt;"",キューシート計算用!N115,"")</f>
        <v/>
      </c>
    </row>
    <row r="118" spans="1:14" x14ac:dyDescent="0.2">
      <c r="A118" s="20" t="str">
        <f>IF(キューシート計算用!A116&lt;&gt;"",キューシート計算用!A116,"")</f>
        <v/>
      </c>
      <c r="B118" s="20" t="str">
        <f>IF(キューシート計算用!B116&lt;&gt;"",キューシート計算用!B116,"")</f>
        <v/>
      </c>
      <c r="C118" s="20" t="str">
        <f>IF(キューシート計算用!C116&lt;&gt;"",キューシート計算用!C116,"")</f>
        <v/>
      </c>
      <c r="D118" s="21" t="str">
        <f>IF(キューシート計算用!D116&lt;&gt;"",キューシート計算用!D116,"")</f>
        <v/>
      </c>
      <c r="E118" s="21" t="str">
        <f>IF(キューシート計算用!E116&lt;&gt;"",キューシート計算用!E116,"")</f>
        <v/>
      </c>
      <c r="F118" s="20" t="str">
        <f>IF(キューシート計算用!F116&lt;&gt;"",キューシート計算用!F116,"")</f>
        <v/>
      </c>
      <c r="G118" s="20" t="str">
        <f>IF(キューシート計算用!G116&lt;&gt;"",キューシート計算用!G116,"")</f>
        <v/>
      </c>
      <c r="H118" s="20" t="str">
        <f>IF(キューシート計算用!H116&lt;&gt;"",キューシート計算用!H116,"")</f>
        <v/>
      </c>
      <c r="I118" s="20" t="str">
        <f>IF(キューシート計算用!I116&lt;&gt;"",キューシート計算用!I116,"")</f>
        <v/>
      </c>
      <c r="J118" s="20" t="str">
        <f>IF(キューシート計算用!J116&lt;&gt;"",キューシート計算用!J116,"")</f>
        <v/>
      </c>
      <c r="K118" s="40" t="str">
        <f>IF(キューシート計算用!K116&lt;&gt;"",キューシート計算用!K116,"")</f>
        <v/>
      </c>
      <c r="L118" s="40" t="str">
        <f>IF(キューシート計算用!L116&lt;&gt;"",キューシート計算用!L116,"")</f>
        <v/>
      </c>
      <c r="M118" s="22" t="str">
        <f>IF(キューシート計算用!M116&lt;&gt;"",キューシート計算用!M116,"")</f>
        <v/>
      </c>
      <c r="N118" s="22" t="str">
        <f>IF(キューシート計算用!N116&lt;&gt;"",キューシート計算用!N116,"")</f>
        <v/>
      </c>
    </row>
    <row r="119" spans="1:14" x14ac:dyDescent="0.2">
      <c r="A119" s="20" t="str">
        <f>IF(キューシート計算用!A117&lt;&gt;"",キューシート計算用!A117,"")</f>
        <v/>
      </c>
      <c r="B119" s="20" t="str">
        <f>IF(キューシート計算用!B117&lt;&gt;"",キューシート計算用!B117,"")</f>
        <v/>
      </c>
      <c r="C119" s="20" t="str">
        <f>IF(キューシート計算用!C117&lt;&gt;"",キューシート計算用!C117,"")</f>
        <v/>
      </c>
      <c r="D119" s="21" t="str">
        <f>IF(キューシート計算用!D117&lt;&gt;"",キューシート計算用!D117,"")</f>
        <v/>
      </c>
      <c r="E119" s="21" t="str">
        <f>IF(キューシート計算用!E117&lt;&gt;"",キューシート計算用!E117,"")</f>
        <v/>
      </c>
      <c r="F119" s="20" t="str">
        <f>IF(キューシート計算用!F117&lt;&gt;"",キューシート計算用!F117,"")</f>
        <v/>
      </c>
      <c r="G119" s="20" t="str">
        <f>IF(キューシート計算用!G117&lt;&gt;"",キューシート計算用!G117,"")</f>
        <v/>
      </c>
      <c r="H119" s="20" t="str">
        <f>IF(キューシート計算用!H117&lt;&gt;"",キューシート計算用!H117,"")</f>
        <v/>
      </c>
      <c r="I119" s="20" t="str">
        <f>IF(キューシート計算用!I117&lt;&gt;"",キューシート計算用!I117,"")</f>
        <v/>
      </c>
      <c r="J119" s="20" t="str">
        <f>IF(キューシート計算用!J117&lt;&gt;"",キューシート計算用!J117,"")</f>
        <v/>
      </c>
      <c r="K119" s="40" t="str">
        <f>IF(キューシート計算用!K117&lt;&gt;"",キューシート計算用!K117,"")</f>
        <v/>
      </c>
      <c r="L119" s="40" t="str">
        <f>IF(キューシート計算用!L117&lt;&gt;"",キューシート計算用!L117,"")</f>
        <v/>
      </c>
      <c r="M119" s="22" t="str">
        <f>IF(キューシート計算用!M117&lt;&gt;"",キューシート計算用!M117,"")</f>
        <v/>
      </c>
      <c r="N119" s="22" t="str">
        <f>IF(キューシート計算用!N117&lt;&gt;"",キューシート計算用!N117,"")</f>
        <v/>
      </c>
    </row>
    <row r="120" spans="1:14" x14ac:dyDescent="0.2">
      <c r="A120" s="20" t="str">
        <f>IF(キューシート計算用!A118&lt;&gt;"",キューシート計算用!A118,"")</f>
        <v/>
      </c>
      <c r="B120" s="20" t="str">
        <f>IF(キューシート計算用!B118&lt;&gt;"",キューシート計算用!B118,"")</f>
        <v/>
      </c>
      <c r="C120" s="20" t="str">
        <f>IF(キューシート計算用!C118&lt;&gt;"",キューシート計算用!C118,"")</f>
        <v/>
      </c>
      <c r="D120" s="21" t="str">
        <f>IF(キューシート計算用!D118&lt;&gt;"",キューシート計算用!D118,"")</f>
        <v/>
      </c>
      <c r="E120" s="21" t="str">
        <f>IF(キューシート計算用!E118&lt;&gt;"",キューシート計算用!E118,"")</f>
        <v/>
      </c>
      <c r="F120" s="20" t="str">
        <f>IF(キューシート計算用!F118&lt;&gt;"",キューシート計算用!F118,"")</f>
        <v/>
      </c>
      <c r="G120" s="20" t="str">
        <f>IF(キューシート計算用!G118&lt;&gt;"",キューシート計算用!G118,"")</f>
        <v/>
      </c>
      <c r="H120" s="20" t="str">
        <f>IF(キューシート計算用!H118&lt;&gt;"",キューシート計算用!H118,"")</f>
        <v/>
      </c>
      <c r="I120" s="20" t="str">
        <f>IF(キューシート計算用!I118&lt;&gt;"",キューシート計算用!I118,"")</f>
        <v/>
      </c>
      <c r="J120" s="20" t="str">
        <f>IF(キューシート計算用!J118&lt;&gt;"",キューシート計算用!J118,"")</f>
        <v/>
      </c>
      <c r="K120" s="40" t="str">
        <f>IF(キューシート計算用!K118&lt;&gt;"",キューシート計算用!K118,"")</f>
        <v/>
      </c>
      <c r="L120" s="40" t="str">
        <f>IF(キューシート計算用!L118&lt;&gt;"",キューシート計算用!L118,"")</f>
        <v/>
      </c>
      <c r="M120" s="22" t="str">
        <f>IF(キューシート計算用!M118&lt;&gt;"",キューシート計算用!M118,"")</f>
        <v/>
      </c>
      <c r="N120" s="22" t="str">
        <f>IF(キューシート計算用!N118&lt;&gt;"",キューシート計算用!N118,"")</f>
        <v/>
      </c>
    </row>
    <row r="121" spans="1:14" x14ac:dyDescent="0.2">
      <c r="A121" s="20" t="str">
        <f>IF(キューシート計算用!A119&lt;&gt;"",キューシート計算用!A119,"")</f>
        <v/>
      </c>
      <c r="B121" s="20" t="str">
        <f>IF(キューシート計算用!B119&lt;&gt;"",キューシート計算用!B119,"")</f>
        <v/>
      </c>
      <c r="C121" s="20" t="str">
        <f>IF(キューシート計算用!C119&lt;&gt;"",キューシート計算用!C119,"")</f>
        <v/>
      </c>
      <c r="D121" s="21" t="str">
        <f>IF(キューシート計算用!D119&lt;&gt;"",キューシート計算用!D119,"")</f>
        <v/>
      </c>
      <c r="E121" s="21" t="str">
        <f>IF(キューシート計算用!E119&lt;&gt;"",キューシート計算用!E119,"")</f>
        <v/>
      </c>
      <c r="F121" s="20" t="str">
        <f>IF(キューシート計算用!F119&lt;&gt;"",キューシート計算用!F119,"")</f>
        <v/>
      </c>
      <c r="G121" s="20" t="str">
        <f>IF(キューシート計算用!G119&lt;&gt;"",キューシート計算用!G119,"")</f>
        <v/>
      </c>
      <c r="H121" s="20" t="str">
        <f>IF(キューシート計算用!H119&lt;&gt;"",キューシート計算用!H119,"")</f>
        <v/>
      </c>
      <c r="I121" s="20" t="str">
        <f>IF(キューシート計算用!I119&lt;&gt;"",キューシート計算用!I119,"")</f>
        <v/>
      </c>
      <c r="J121" s="20" t="str">
        <f>IF(キューシート計算用!J119&lt;&gt;"",キューシート計算用!J119,"")</f>
        <v/>
      </c>
      <c r="K121" s="40" t="str">
        <f>IF(キューシート計算用!K119&lt;&gt;"",キューシート計算用!K119,"")</f>
        <v/>
      </c>
      <c r="L121" s="40" t="str">
        <f>IF(キューシート計算用!L119&lt;&gt;"",キューシート計算用!L119,"")</f>
        <v/>
      </c>
      <c r="M121" s="22" t="str">
        <f>IF(キューシート計算用!M119&lt;&gt;"",キューシート計算用!M119,"")</f>
        <v/>
      </c>
      <c r="N121" s="22" t="str">
        <f>IF(キューシート計算用!N119&lt;&gt;"",キューシート計算用!N119,"")</f>
        <v/>
      </c>
    </row>
    <row r="122" spans="1:14" x14ac:dyDescent="0.2">
      <c r="A122" s="20" t="str">
        <f>IF(キューシート計算用!A120&lt;&gt;"",キューシート計算用!A120,"")</f>
        <v/>
      </c>
      <c r="B122" s="20" t="str">
        <f>IF(キューシート計算用!B120&lt;&gt;"",キューシート計算用!B120,"")</f>
        <v/>
      </c>
      <c r="C122" s="20" t="str">
        <f>IF(キューシート計算用!C120&lt;&gt;"",キューシート計算用!C120,"")</f>
        <v/>
      </c>
      <c r="D122" s="21" t="str">
        <f>IF(キューシート計算用!D120&lt;&gt;"",キューシート計算用!D120,"")</f>
        <v/>
      </c>
      <c r="E122" s="21" t="str">
        <f>IF(キューシート計算用!E120&lt;&gt;"",キューシート計算用!E120,"")</f>
        <v/>
      </c>
      <c r="F122" s="20" t="str">
        <f>IF(キューシート計算用!F120&lt;&gt;"",キューシート計算用!F120,"")</f>
        <v/>
      </c>
      <c r="G122" s="20" t="str">
        <f>IF(キューシート計算用!G120&lt;&gt;"",キューシート計算用!G120,"")</f>
        <v/>
      </c>
      <c r="H122" s="20" t="str">
        <f>IF(キューシート計算用!H120&lt;&gt;"",キューシート計算用!H120,"")</f>
        <v/>
      </c>
      <c r="I122" s="20" t="str">
        <f>IF(キューシート計算用!I120&lt;&gt;"",キューシート計算用!I120,"")</f>
        <v/>
      </c>
      <c r="J122" s="20" t="str">
        <f>IF(キューシート計算用!J120&lt;&gt;"",キューシート計算用!J120,"")</f>
        <v/>
      </c>
      <c r="K122" s="40" t="str">
        <f>IF(キューシート計算用!K120&lt;&gt;"",キューシート計算用!K120,"")</f>
        <v/>
      </c>
      <c r="L122" s="40" t="str">
        <f>IF(キューシート計算用!L120&lt;&gt;"",キューシート計算用!L120,"")</f>
        <v/>
      </c>
      <c r="M122" s="22" t="str">
        <f>IF(キューシート計算用!M120&lt;&gt;"",キューシート計算用!M120,"")</f>
        <v/>
      </c>
      <c r="N122" s="22" t="str">
        <f>IF(キューシート計算用!N120&lt;&gt;"",キューシート計算用!N120,"")</f>
        <v/>
      </c>
    </row>
    <row r="123" spans="1:14" x14ac:dyDescent="0.2">
      <c r="A123" s="20" t="str">
        <f>IF(キューシート計算用!A121&lt;&gt;"",キューシート計算用!A121,"")</f>
        <v/>
      </c>
      <c r="B123" s="20" t="str">
        <f>IF(キューシート計算用!B121&lt;&gt;"",キューシート計算用!B121,"")</f>
        <v/>
      </c>
      <c r="C123" s="20" t="str">
        <f>IF(キューシート計算用!C121&lt;&gt;"",キューシート計算用!C121,"")</f>
        <v/>
      </c>
      <c r="D123" s="21" t="str">
        <f>IF(キューシート計算用!D121&lt;&gt;"",キューシート計算用!D121,"")</f>
        <v/>
      </c>
      <c r="E123" s="21" t="str">
        <f>IF(キューシート計算用!E121&lt;&gt;"",キューシート計算用!E121,"")</f>
        <v/>
      </c>
      <c r="F123" s="20" t="str">
        <f>IF(キューシート計算用!F121&lt;&gt;"",キューシート計算用!F121,"")</f>
        <v/>
      </c>
      <c r="G123" s="20" t="str">
        <f>IF(キューシート計算用!G121&lt;&gt;"",キューシート計算用!G121,"")</f>
        <v/>
      </c>
      <c r="H123" s="20" t="str">
        <f>IF(キューシート計算用!H121&lt;&gt;"",キューシート計算用!H121,"")</f>
        <v/>
      </c>
      <c r="I123" s="20" t="str">
        <f>IF(キューシート計算用!I121&lt;&gt;"",キューシート計算用!I121,"")</f>
        <v/>
      </c>
      <c r="J123" s="20" t="str">
        <f>IF(キューシート計算用!J121&lt;&gt;"",キューシート計算用!J121,"")</f>
        <v/>
      </c>
      <c r="K123" s="40" t="str">
        <f>IF(キューシート計算用!K121&lt;&gt;"",キューシート計算用!K121,"")</f>
        <v/>
      </c>
      <c r="L123" s="40" t="str">
        <f>IF(キューシート計算用!L121&lt;&gt;"",キューシート計算用!L121,"")</f>
        <v/>
      </c>
      <c r="M123" s="22" t="str">
        <f>IF(キューシート計算用!M121&lt;&gt;"",キューシート計算用!M121,"")</f>
        <v/>
      </c>
      <c r="N123" s="22" t="str">
        <f>IF(キューシート計算用!N121&lt;&gt;"",キューシート計算用!N121,"")</f>
        <v/>
      </c>
    </row>
    <row r="124" spans="1:14" x14ac:dyDescent="0.2">
      <c r="A124" s="20" t="str">
        <f>IF(キューシート計算用!A122&lt;&gt;"",キューシート計算用!A122,"")</f>
        <v/>
      </c>
      <c r="B124" s="20" t="str">
        <f>IF(キューシート計算用!B122&lt;&gt;"",キューシート計算用!B122,"")</f>
        <v/>
      </c>
      <c r="C124" s="20" t="str">
        <f>IF(キューシート計算用!C122&lt;&gt;"",キューシート計算用!C122,"")</f>
        <v/>
      </c>
      <c r="D124" s="21" t="str">
        <f>IF(キューシート計算用!D122&lt;&gt;"",キューシート計算用!D122,"")</f>
        <v/>
      </c>
      <c r="E124" s="21" t="str">
        <f>IF(キューシート計算用!E122&lt;&gt;"",キューシート計算用!E122,"")</f>
        <v/>
      </c>
      <c r="F124" s="20" t="str">
        <f>IF(キューシート計算用!F122&lt;&gt;"",キューシート計算用!F122,"")</f>
        <v/>
      </c>
      <c r="G124" s="20" t="str">
        <f>IF(キューシート計算用!G122&lt;&gt;"",キューシート計算用!G122,"")</f>
        <v/>
      </c>
      <c r="H124" s="20" t="str">
        <f>IF(キューシート計算用!H122&lt;&gt;"",キューシート計算用!H122,"")</f>
        <v/>
      </c>
      <c r="I124" s="20" t="str">
        <f>IF(キューシート計算用!I122&lt;&gt;"",キューシート計算用!I122,"")</f>
        <v/>
      </c>
      <c r="J124" s="20" t="str">
        <f>IF(キューシート計算用!J122&lt;&gt;"",キューシート計算用!J122,"")</f>
        <v/>
      </c>
      <c r="K124" s="40" t="str">
        <f>IF(キューシート計算用!K122&lt;&gt;"",キューシート計算用!K122,"")</f>
        <v/>
      </c>
      <c r="L124" s="40" t="str">
        <f>IF(キューシート計算用!L122&lt;&gt;"",キューシート計算用!L122,"")</f>
        <v/>
      </c>
      <c r="M124" s="22" t="str">
        <f>IF(キューシート計算用!M122&lt;&gt;"",キューシート計算用!M122,"")</f>
        <v/>
      </c>
      <c r="N124" s="22" t="str">
        <f>IF(キューシート計算用!N122&lt;&gt;"",キューシート計算用!N122,"")</f>
        <v/>
      </c>
    </row>
    <row r="125" spans="1:14" x14ac:dyDescent="0.2">
      <c r="A125" s="20" t="str">
        <f>IF(キューシート計算用!A123&lt;&gt;"",キューシート計算用!A123,"")</f>
        <v/>
      </c>
      <c r="B125" s="20" t="str">
        <f>IF(キューシート計算用!B123&lt;&gt;"",キューシート計算用!B123,"")</f>
        <v/>
      </c>
      <c r="C125" s="20" t="str">
        <f>IF(キューシート計算用!C123&lt;&gt;"",キューシート計算用!C123,"")</f>
        <v/>
      </c>
      <c r="D125" s="21" t="str">
        <f>IF(キューシート計算用!D123&lt;&gt;"",キューシート計算用!D123,"")</f>
        <v/>
      </c>
      <c r="E125" s="21" t="str">
        <f>IF(キューシート計算用!E123&lt;&gt;"",キューシート計算用!E123,"")</f>
        <v/>
      </c>
      <c r="F125" s="20" t="str">
        <f>IF(キューシート計算用!F123&lt;&gt;"",キューシート計算用!F123,"")</f>
        <v/>
      </c>
      <c r="G125" s="20" t="str">
        <f>IF(キューシート計算用!G123&lt;&gt;"",キューシート計算用!G123,"")</f>
        <v/>
      </c>
      <c r="H125" s="20" t="str">
        <f>IF(キューシート計算用!H123&lt;&gt;"",キューシート計算用!H123,"")</f>
        <v/>
      </c>
      <c r="I125" s="20" t="str">
        <f>IF(キューシート計算用!I123&lt;&gt;"",キューシート計算用!I123,"")</f>
        <v/>
      </c>
      <c r="J125" s="20" t="str">
        <f>IF(キューシート計算用!J123&lt;&gt;"",キューシート計算用!J123,"")</f>
        <v/>
      </c>
      <c r="K125" s="40" t="str">
        <f>IF(キューシート計算用!K123&lt;&gt;"",キューシート計算用!K123,"")</f>
        <v/>
      </c>
      <c r="L125" s="40" t="str">
        <f>IF(キューシート計算用!L123&lt;&gt;"",キューシート計算用!L123,"")</f>
        <v/>
      </c>
      <c r="M125" s="22" t="str">
        <f>IF(キューシート計算用!M123&lt;&gt;"",キューシート計算用!M123,"")</f>
        <v/>
      </c>
      <c r="N125" s="22" t="str">
        <f>IF(キューシート計算用!N123&lt;&gt;"",キューシート計算用!N123,"")</f>
        <v/>
      </c>
    </row>
    <row r="126" spans="1:14" x14ac:dyDescent="0.2">
      <c r="A126" s="20" t="str">
        <f>IF(キューシート計算用!A124&lt;&gt;"",キューシート計算用!A124,"")</f>
        <v/>
      </c>
      <c r="B126" s="20" t="str">
        <f>IF(キューシート計算用!B124&lt;&gt;"",キューシート計算用!B124,"")</f>
        <v/>
      </c>
      <c r="C126" s="20" t="str">
        <f>IF(キューシート計算用!C124&lt;&gt;"",キューシート計算用!C124,"")</f>
        <v/>
      </c>
      <c r="D126" s="21" t="str">
        <f>IF(キューシート計算用!D124&lt;&gt;"",キューシート計算用!D124,"")</f>
        <v/>
      </c>
      <c r="E126" s="21" t="str">
        <f>IF(キューシート計算用!E124&lt;&gt;"",キューシート計算用!E124,"")</f>
        <v/>
      </c>
      <c r="F126" s="20" t="str">
        <f>IF(キューシート計算用!F124&lt;&gt;"",キューシート計算用!F124,"")</f>
        <v/>
      </c>
      <c r="G126" s="20" t="str">
        <f>IF(キューシート計算用!G124&lt;&gt;"",キューシート計算用!G124,"")</f>
        <v/>
      </c>
      <c r="H126" s="20" t="str">
        <f>IF(キューシート計算用!H124&lt;&gt;"",キューシート計算用!H124,"")</f>
        <v/>
      </c>
      <c r="I126" s="20" t="str">
        <f>IF(キューシート計算用!I124&lt;&gt;"",キューシート計算用!I124,"")</f>
        <v/>
      </c>
      <c r="J126" s="20" t="str">
        <f>IF(キューシート計算用!J124&lt;&gt;"",キューシート計算用!J124,"")</f>
        <v/>
      </c>
      <c r="K126" s="40" t="str">
        <f>IF(キューシート計算用!K124&lt;&gt;"",キューシート計算用!K124,"")</f>
        <v/>
      </c>
      <c r="L126" s="40" t="str">
        <f>IF(キューシート計算用!L124&lt;&gt;"",キューシート計算用!L124,"")</f>
        <v/>
      </c>
      <c r="M126" s="22" t="str">
        <f>IF(キューシート計算用!M124&lt;&gt;"",キューシート計算用!M124,"")</f>
        <v/>
      </c>
      <c r="N126" s="22" t="str">
        <f>IF(キューシート計算用!N124&lt;&gt;"",キューシート計算用!N124,"")</f>
        <v/>
      </c>
    </row>
    <row r="127" spans="1:14" x14ac:dyDescent="0.2">
      <c r="A127" s="20" t="str">
        <f>IF(キューシート計算用!A125&lt;&gt;"",キューシート計算用!A125,"")</f>
        <v/>
      </c>
      <c r="B127" s="20" t="str">
        <f>IF(キューシート計算用!B125&lt;&gt;"",キューシート計算用!B125,"")</f>
        <v/>
      </c>
      <c r="C127" s="20" t="str">
        <f>IF(キューシート計算用!C125&lt;&gt;"",キューシート計算用!C125,"")</f>
        <v/>
      </c>
      <c r="D127" s="21" t="str">
        <f>IF(キューシート計算用!D125&lt;&gt;"",キューシート計算用!D125,"")</f>
        <v/>
      </c>
      <c r="E127" s="21" t="str">
        <f>IF(キューシート計算用!E125&lt;&gt;"",キューシート計算用!E125,"")</f>
        <v/>
      </c>
      <c r="F127" s="20" t="str">
        <f>IF(キューシート計算用!F125&lt;&gt;"",キューシート計算用!F125,"")</f>
        <v/>
      </c>
      <c r="G127" s="20" t="str">
        <f>IF(キューシート計算用!G125&lt;&gt;"",キューシート計算用!G125,"")</f>
        <v/>
      </c>
      <c r="H127" s="20" t="str">
        <f>IF(キューシート計算用!H125&lt;&gt;"",キューシート計算用!H125,"")</f>
        <v/>
      </c>
      <c r="I127" s="20" t="str">
        <f>IF(キューシート計算用!I125&lt;&gt;"",キューシート計算用!I125,"")</f>
        <v/>
      </c>
      <c r="J127" s="20" t="str">
        <f>IF(キューシート計算用!J125&lt;&gt;"",キューシート計算用!J125,"")</f>
        <v/>
      </c>
      <c r="K127" s="40" t="str">
        <f>IF(キューシート計算用!K125&lt;&gt;"",キューシート計算用!K125,"")</f>
        <v/>
      </c>
      <c r="L127" s="40" t="str">
        <f>IF(キューシート計算用!L125&lt;&gt;"",キューシート計算用!L125,"")</f>
        <v/>
      </c>
      <c r="M127" s="22" t="str">
        <f>IF(キューシート計算用!M125&lt;&gt;"",キューシート計算用!M125,"")</f>
        <v/>
      </c>
      <c r="N127" s="22" t="str">
        <f>IF(キューシート計算用!N125&lt;&gt;"",キューシート計算用!N125,"")</f>
        <v/>
      </c>
    </row>
    <row r="128" spans="1:14" x14ac:dyDescent="0.2">
      <c r="A128" s="20" t="str">
        <f>IF(キューシート計算用!A126&lt;&gt;"",キューシート計算用!A126,"")</f>
        <v/>
      </c>
      <c r="B128" s="20" t="str">
        <f>IF(キューシート計算用!B126&lt;&gt;"",キューシート計算用!B126,"")</f>
        <v/>
      </c>
      <c r="C128" s="20" t="str">
        <f>IF(キューシート計算用!C126&lt;&gt;"",キューシート計算用!C126,"")</f>
        <v/>
      </c>
      <c r="D128" s="21" t="str">
        <f>IF(キューシート計算用!D126&lt;&gt;"",キューシート計算用!D126,"")</f>
        <v/>
      </c>
      <c r="E128" s="21" t="str">
        <f>IF(キューシート計算用!E126&lt;&gt;"",キューシート計算用!E126,"")</f>
        <v/>
      </c>
      <c r="F128" s="20" t="str">
        <f>IF(キューシート計算用!F126&lt;&gt;"",キューシート計算用!F126,"")</f>
        <v/>
      </c>
      <c r="G128" s="20" t="str">
        <f>IF(キューシート計算用!G126&lt;&gt;"",キューシート計算用!G126,"")</f>
        <v/>
      </c>
      <c r="H128" s="20" t="str">
        <f>IF(キューシート計算用!H126&lt;&gt;"",キューシート計算用!H126,"")</f>
        <v/>
      </c>
      <c r="I128" s="20" t="str">
        <f>IF(キューシート計算用!I126&lt;&gt;"",キューシート計算用!I126,"")</f>
        <v/>
      </c>
      <c r="J128" s="20" t="str">
        <f>IF(キューシート計算用!J126&lt;&gt;"",キューシート計算用!J126,"")</f>
        <v/>
      </c>
      <c r="K128" s="40" t="str">
        <f>IF(キューシート計算用!K126&lt;&gt;"",キューシート計算用!K126,"")</f>
        <v/>
      </c>
      <c r="L128" s="40" t="str">
        <f>IF(キューシート計算用!L126&lt;&gt;"",キューシート計算用!L126,"")</f>
        <v/>
      </c>
      <c r="M128" s="22" t="str">
        <f>IF(キューシート計算用!M126&lt;&gt;"",キューシート計算用!M126,"")</f>
        <v/>
      </c>
      <c r="N128" s="22" t="str">
        <f>IF(キューシート計算用!N126&lt;&gt;"",キューシート計算用!N126,"")</f>
        <v/>
      </c>
    </row>
    <row r="129" spans="1:14" x14ac:dyDescent="0.2">
      <c r="A129" s="20" t="str">
        <f>IF(キューシート計算用!A127&lt;&gt;"",キューシート計算用!A127,"")</f>
        <v/>
      </c>
      <c r="B129" s="20" t="str">
        <f>IF(キューシート計算用!B127&lt;&gt;"",キューシート計算用!B127,"")</f>
        <v/>
      </c>
      <c r="C129" s="20" t="str">
        <f>IF(キューシート計算用!C127&lt;&gt;"",キューシート計算用!C127,"")</f>
        <v/>
      </c>
      <c r="D129" s="21" t="str">
        <f>IF(キューシート計算用!D127&lt;&gt;"",キューシート計算用!D127,"")</f>
        <v/>
      </c>
      <c r="E129" s="21" t="str">
        <f>IF(キューシート計算用!E127&lt;&gt;"",キューシート計算用!E127,"")</f>
        <v/>
      </c>
      <c r="F129" s="20" t="str">
        <f>IF(キューシート計算用!F127&lt;&gt;"",キューシート計算用!F127,"")</f>
        <v/>
      </c>
      <c r="G129" s="20" t="str">
        <f>IF(キューシート計算用!G127&lt;&gt;"",キューシート計算用!G127,"")</f>
        <v/>
      </c>
      <c r="H129" s="20" t="str">
        <f>IF(キューシート計算用!H127&lt;&gt;"",キューシート計算用!H127,"")</f>
        <v/>
      </c>
      <c r="I129" s="20" t="str">
        <f>IF(キューシート計算用!I127&lt;&gt;"",キューシート計算用!I127,"")</f>
        <v/>
      </c>
      <c r="J129" s="20" t="str">
        <f>IF(キューシート計算用!J127&lt;&gt;"",キューシート計算用!J127,"")</f>
        <v/>
      </c>
      <c r="K129" s="40" t="str">
        <f>IF(キューシート計算用!K127&lt;&gt;"",キューシート計算用!K127,"")</f>
        <v/>
      </c>
      <c r="L129" s="40" t="str">
        <f>IF(キューシート計算用!L127&lt;&gt;"",キューシート計算用!L127,"")</f>
        <v/>
      </c>
      <c r="M129" s="22" t="str">
        <f>IF(キューシート計算用!M127&lt;&gt;"",キューシート計算用!M127,"")</f>
        <v/>
      </c>
      <c r="N129" s="22" t="str">
        <f>IF(キューシート計算用!N127&lt;&gt;"",キューシート計算用!N127,"")</f>
        <v/>
      </c>
    </row>
    <row r="130" spans="1:14" x14ac:dyDescent="0.2">
      <c r="A130" s="20" t="str">
        <f>IF(キューシート計算用!A128&lt;&gt;"",キューシート計算用!A128,"")</f>
        <v/>
      </c>
      <c r="B130" s="20" t="str">
        <f>IF(キューシート計算用!B128&lt;&gt;"",キューシート計算用!B128,"")</f>
        <v/>
      </c>
      <c r="C130" s="20" t="str">
        <f>IF(キューシート計算用!C128&lt;&gt;"",キューシート計算用!C128,"")</f>
        <v/>
      </c>
      <c r="D130" s="21" t="str">
        <f>IF(キューシート計算用!D128&lt;&gt;"",キューシート計算用!D128,"")</f>
        <v/>
      </c>
      <c r="E130" s="21" t="str">
        <f>IF(キューシート計算用!E128&lt;&gt;"",キューシート計算用!E128,"")</f>
        <v/>
      </c>
      <c r="F130" s="20" t="str">
        <f>IF(キューシート計算用!F128&lt;&gt;"",キューシート計算用!F128,"")</f>
        <v/>
      </c>
      <c r="G130" s="20" t="str">
        <f>IF(キューシート計算用!G128&lt;&gt;"",キューシート計算用!G128,"")</f>
        <v/>
      </c>
      <c r="H130" s="20" t="str">
        <f>IF(キューシート計算用!H128&lt;&gt;"",キューシート計算用!H128,"")</f>
        <v/>
      </c>
      <c r="I130" s="20" t="str">
        <f>IF(キューシート計算用!I128&lt;&gt;"",キューシート計算用!I128,"")</f>
        <v/>
      </c>
      <c r="J130" s="20" t="str">
        <f>IF(キューシート計算用!J128&lt;&gt;"",キューシート計算用!J128,"")</f>
        <v/>
      </c>
      <c r="K130" s="40" t="str">
        <f>IF(キューシート計算用!K128&lt;&gt;"",キューシート計算用!K128,"")</f>
        <v/>
      </c>
      <c r="L130" s="40" t="str">
        <f>IF(キューシート計算用!L128&lt;&gt;"",キューシート計算用!L128,"")</f>
        <v/>
      </c>
      <c r="M130" s="22" t="str">
        <f>IF(キューシート計算用!M128&lt;&gt;"",キューシート計算用!M128,"")</f>
        <v/>
      </c>
      <c r="N130" s="22" t="str">
        <f>IF(キューシート計算用!N128&lt;&gt;"",キューシート計算用!N128,"")</f>
        <v/>
      </c>
    </row>
    <row r="131" spans="1:14" x14ac:dyDescent="0.2">
      <c r="A131" s="20" t="str">
        <f>IF(キューシート計算用!A129&lt;&gt;"",キューシート計算用!A129,"")</f>
        <v/>
      </c>
      <c r="B131" s="20" t="str">
        <f>IF(キューシート計算用!B129&lt;&gt;"",キューシート計算用!B129,"")</f>
        <v/>
      </c>
      <c r="C131" s="20" t="str">
        <f>IF(キューシート計算用!C129&lt;&gt;"",キューシート計算用!C129,"")</f>
        <v/>
      </c>
      <c r="D131" s="21" t="str">
        <f>IF(キューシート計算用!D129&lt;&gt;"",キューシート計算用!D129,"")</f>
        <v/>
      </c>
      <c r="E131" s="21" t="str">
        <f>IF(キューシート計算用!E129&lt;&gt;"",キューシート計算用!E129,"")</f>
        <v/>
      </c>
      <c r="F131" s="20" t="str">
        <f>IF(キューシート計算用!F129&lt;&gt;"",キューシート計算用!F129,"")</f>
        <v/>
      </c>
      <c r="G131" s="20" t="str">
        <f>IF(キューシート計算用!G129&lt;&gt;"",キューシート計算用!G129,"")</f>
        <v/>
      </c>
      <c r="H131" s="20" t="str">
        <f>IF(キューシート計算用!H129&lt;&gt;"",キューシート計算用!H129,"")</f>
        <v/>
      </c>
      <c r="I131" s="20" t="str">
        <f>IF(キューシート計算用!I129&lt;&gt;"",キューシート計算用!I129,"")</f>
        <v/>
      </c>
      <c r="J131" s="20" t="str">
        <f>IF(キューシート計算用!J129&lt;&gt;"",キューシート計算用!J129,"")</f>
        <v/>
      </c>
      <c r="K131" s="40" t="str">
        <f>IF(キューシート計算用!K129&lt;&gt;"",キューシート計算用!K129,"")</f>
        <v/>
      </c>
      <c r="L131" s="40" t="str">
        <f>IF(キューシート計算用!L129&lt;&gt;"",キューシート計算用!L129,"")</f>
        <v/>
      </c>
      <c r="M131" s="22" t="str">
        <f>IF(キューシート計算用!M129&lt;&gt;"",キューシート計算用!M129,"")</f>
        <v/>
      </c>
      <c r="N131" s="22" t="str">
        <f>IF(キューシート計算用!N129&lt;&gt;"",キューシート計算用!N129,"")</f>
        <v/>
      </c>
    </row>
    <row r="132" spans="1:14" x14ac:dyDescent="0.2">
      <c r="A132" s="20" t="str">
        <f>IF(キューシート計算用!A130&lt;&gt;"",キューシート計算用!A130,"")</f>
        <v/>
      </c>
      <c r="B132" s="20" t="str">
        <f>IF(キューシート計算用!B130&lt;&gt;"",キューシート計算用!B130,"")</f>
        <v/>
      </c>
      <c r="C132" s="20" t="str">
        <f>IF(キューシート計算用!C130&lt;&gt;"",キューシート計算用!C130,"")</f>
        <v/>
      </c>
      <c r="D132" s="21" t="str">
        <f>IF(キューシート計算用!D130&lt;&gt;"",キューシート計算用!D130,"")</f>
        <v/>
      </c>
      <c r="E132" s="21" t="str">
        <f>IF(キューシート計算用!E130&lt;&gt;"",キューシート計算用!E130,"")</f>
        <v/>
      </c>
      <c r="F132" s="20" t="str">
        <f>IF(キューシート計算用!F130&lt;&gt;"",キューシート計算用!F130,"")</f>
        <v/>
      </c>
      <c r="G132" s="20" t="str">
        <f>IF(キューシート計算用!G130&lt;&gt;"",キューシート計算用!G130,"")</f>
        <v/>
      </c>
      <c r="H132" s="20" t="str">
        <f>IF(キューシート計算用!H130&lt;&gt;"",キューシート計算用!H130,"")</f>
        <v/>
      </c>
      <c r="I132" s="20" t="str">
        <f>IF(キューシート計算用!I130&lt;&gt;"",キューシート計算用!I130,"")</f>
        <v/>
      </c>
      <c r="J132" s="20" t="str">
        <f>IF(キューシート計算用!J130&lt;&gt;"",キューシート計算用!J130,"")</f>
        <v/>
      </c>
      <c r="K132" s="40" t="str">
        <f>IF(キューシート計算用!K130&lt;&gt;"",キューシート計算用!K130,"")</f>
        <v/>
      </c>
      <c r="L132" s="40" t="str">
        <f>IF(キューシート計算用!L130&lt;&gt;"",キューシート計算用!L130,"")</f>
        <v/>
      </c>
      <c r="M132" s="22" t="str">
        <f>IF(キューシート計算用!M130&lt;&gt;"",キューシート計算用!M130,"")</f>
        <v/>
      </c>
      <c r="N132" s="22" t="str">
        <f>IF(キューシート計算用!N130&lt;&gt;"",キューシート計算用!N130,"")</f>
        <v/>
      </c>
    </row>
    <row r="133" spans="1:14" x14ac:dyDescent="0.2">
      <c r="A133" s="20" t="str">
        <f>IF(キューシート計算用!A131&lt;&gt;"",キューシート計算用!A131,"")</f>
        <v/>
      </c>
      <c r="B133" s="20" t="str">
        <f>IF(キューシート計算用!B131&lt;&gt;"",キューシート計算用!B131,"")</f>
        <v/>
      </c>
      <c r="C133" s="20" t="str">
        <f>IF(キューシート計算用!C131&lt;&gt;"",キューシート計算用!C131,"")</f>
        <v/>
      </c>
      <c r="D133" s="21" t="str">
        <f>IF(キューシート計算用!D131&lt;&gt;"",キューシート計算用!D131,"")</f>
        <v/>
      </c>
      <c r="E133" s="21" t="str">
        <f>IF(キューシート計算用!E131&lt;&gt;"",キューシート計算用!E131,"")</f>
        <v/>
      </c>
      <c r="F133" s="20" t="str">
        <f>IF(キューシート計算用!F131&lt;&gt;"",キューシート計算用!F131,"")</f>
        <v/>
      </c>
      <c r="G133" s="20" t="str">
        <f>IF(キューシート計算用!G131&lt;&gt;"",キューシート計算用!G131,"")</f>
        <v/>
      </c>
      <c r="H133" s="20" t="str">
        <f>IF(キューシート計算用!H131&lt;&gt;"",キューシート計算用!H131,"")</f>
        <v/>
      </c>
      <c r="I133" s="20" t="str">
        <f>IF(キューシート計算用!I131&lt;&gt;"",キューシート計算用!I131,"")</f>
        <v/>
      </c>
      <c r="J133" s="20" t="str">
        <f>IF(キューシート計算用!J131&lt;&gt;"",キューシート計算用!J131,"")</f>
        <v/>
      </c>
      <c r="K133" s="40" t="str">
        <f>IF(キューシート計算用!K131&lt;&gt;"",キューシート計算用!K131,"")</f>
        <v/>
      </c>
      <c r="L133" s="40" t="str">
        <f>IF(キューシート計算用!L131&lt;&gt;"",キューシート計算用!L131,"")</f>
        <v/>
      </c>
      <c r="M133" s="22" t="str">
        <f>IF(キューシート計算用!M131&lt;&gt;"",キューシート計算用!M131,"")</f>
        <v/>
      </c>
      <c r="N133" s="22" t="str">
        <f>IF(キューシート計算用!N131&lt;&gt;"",キューシート計算用!N131,"")</f>
        <v/>
      </c>
    </row>
    <row r="134" spans="1:14" x14ac:dyDescent="0.2">
      <c r="A134" s="20" t="str">
        <f>IF(キューシート計算用!A132&lt;&gt;"",キューシート計算用!A132,"")</f>
        <v/>
      </c>
      <c r="B134" s="20" t="str">
        <f>IF(キューシート計算用!B132&lt;&gt;"",キューシート計算用!B132,"")</f>
        <v/>
      </c>
      <c r="C134" s="20" t="str">
        <f>IF(キューシート計算用!C132&lt;&gt;"",キューシート計算用!C132,"")</f>
        <v/>
      </c>
      <c r="D134" s="21" t="str">
        <f>IF(キューシート計算用!D132&lt;&gt;"",キューシート計算用!D132,"")</f>
        <v/>
      </c>
      <c r="E134" s="21" t="str">
        <f>IF(キューシート計算用!E132&lt;&gt;"",キューシート計算用!E132,"")</f>
        <v/>
      </c>
      <c r="F134" s="20" t="str">
        <f>IF(キューシート計算用!F132&lt;&gt;"",キューシート計算用!F132,"")</f>
        <v/>
      </c>
      <c r="G134" s="20" t="str">
        <f>IF(キューシート計算用!G132&lt;&gt;"",キューシート計算用!G132,"")</f>
        <v/>
      </c>
      <c r="H134" s="20" t="str">
        <f>IF(キューシート計算用!H132&lt;&gt;"",キューシート計算用!H132,"")</f>
        <v/>
      </c>
      <c r="I134" s="20" t="str">
        <f>IF(キューシート計算用!I132&lt;&gt;"",キューシート計算用!I132,"")</f>
        <v/>
      </c>
      <c r="J134" s="20" t="str">
        <f>IF(キューシート計算用!J132&lt;&gt;"",キューシート計算用!J132,"")</f>
        <v/>
      </c>
      <c r="K134" s="40" t="str">
        <f>IF(キューシート計算用!K132&lt;&gt;"",キューシート計算用!K132,"")</f>
        <v/>
      </c>
      <c r="L134" s="40" t="str">
        <f>IF(キューシート計算用!L132&lt;&gt;"",キューシート計算用!L132,"")</f>
        <v/>
      </c>
      <c r="M134" s="22" t="str">
        <f>IF(キューシート計算用!M132&lt;&gt;"",キューシート計算用!M132,"")</f>
        <v/>
      </c>
      <c r="N134" s="22" t="str">
        <f>IF(キューシート計算用!N132&lt;&gt;"",キューシート計算用!N132,"")</f>
        <v/>
      </c>
    </row>
    <row r="135" spans="1:14" x14ac:dyDescent="0.2">
      <c r="A135" s="20" t="str">
        <f>IF(キューシート計算用!A133&lt;&gt;"",キューシート計算用!A133,"")</f>
        <v/>
      </c>
      <c r="B135" s="20" t="str">
        <f>IF(キューシート計算用!B133&lt;&gt;"",キューシート計算用!B133,"")</f>
        <v/>
      </c>
      <c r="C135" s="20" t="str">
        <f>IF(キューシート計算用!C133&lt;&gt;"",キューシート計算用!C133,"")</f>
        <v/>
      </c>
      <c r="D135" s="21" t="str">
        <f>IF(キューシート計算用!D133&lt;&gt;"",キューシート計算用!D133,"")</f>
        <v/>
      </c>
      <c r="E135" s="21" t="str">
        <f>IF(キューシート計算用!E133&lt;&gt;"",キューシート計算用!E133,"")</f>
        <v/>
      </c>
      <c r="F135" s="20" t="str">
        <f>IF(キューシート計算用!F133&lt;&gt;"",キューシート計算用!F133,"")</f>
        <v/>
      </c>
      <c r="G135" s="20" t="str">
        <f>IF(キューシート計算用!G133&lt;&gt;"",キューシート計算用!G133,"")</f>
        <v/>
      </c>
      <c r="H135" s="20" t="str">
        <f>IF(キューシート計算用!H133&lt;&gt;"",キューシート計算用!H133,"")</f>
        <v/>
      </c>
      <c r="I135" s="20" t="str">
        <f>IF(キューシート計算用!I133&lt;&gt;"",キューシート計算用!I133,"")</f>
        <v/>
      </c>
      <c r="J135" s="20" t="str">
        <f>IF(キューシート計算用!J133&lt;&gt;"",キューシート計算用!J133,"")</f>
        <v/>
      </c>
      <c r="K135" s="40" t="str">
        <f>IF(キューシート計算用!K133&lt;&gt;"",キューシート計算用!K133,"")</f>
        <v/>
      </c>
      <c r="L135" s="40" t="str">
        <f>IF(キューシート計算用!L133&lt;&gt;"",キューシート計算用!L133,"")</f>
        <v/>
      </c>
      <c r="M135" s="22" t="str">
        <f>IF(キューシート計算用!M133&lt;&gt;"",キューシート計算用!M133,"")</f>
        <v/>
      </c>
      <c r="N135" s="22" t="str">
        <f>IF(キューシート計算用!N133&lt;&gt;"",キューシート計算用!N133,"")</f>
        <v/>
      </c>
    </row>
    <row r="136" spans="1:14" x14ac:dyDescent="0.2">
      <c r="A136" s="20" t="str">
        <f>IF(キューシート計算用!A134&lt;&gt;"",キューシート計算用!A134,"")</f>
        <v/>
      </c>
      <c r="B136" s="20" t="str">
        <f>IF(キューシート計算用!B134&lt;&gt;"",キューシート計算用!B134,"")</f>
        <v/>
      </c>
      <c r="C136" s="20" t="str">
        <f>IF(キューシート計算用!C134&lt;&gt;"",キューシート計算用!C134,"")</f>
        <v/>
      </c>
      <c r="D136" s="21" t="str">
        <f>IF(キューシート計算用!D134&lt;&gt;"",キューシート計算用!D134,"")</f>
        <v/>
      </c>
      <c r="E136" s="21" t="str">
        <f>IF(キューシート計算用!E134&lt;&gt;"",キューシート計算用!E134,"")</f>
        <v/>
      </c>
      <c r="F136" s="20" t="str">
        <f>IF(キューシート計算用!F134&lt;&gt;"",キューシート計算用!F134,"")</f>
        <v/>
      </c>
      <c r="G136" s="20" t="str">
        <f>IF(キューシート計算用!G134&lt;&gt;"",キューシート計算用!G134,"")</f>
        <v/>
      </c>
      <c r="H136" s="20" t="str">
        <f>IF(キューシート計算用!H134&lt;&gt;"",キューシート計算用!H134,"")</f>
        <v/>
      </c>
      <c r="I136" s="20" t="str">
        <f>IF(キューシート計算用!I134&lt;&gt;"",キューシート計算用!I134,"")</f>
        <v/>
      </c>
      <c r="J136" s="20" t="str">
        <f>IF(キューシート計算用!J134&lt;&gt;"",キューシート計算用!J134,"")</f>
        <v/>
      </c>
      <c r="K136" s="40" t="str">
        <f>IF(キューシート計算用!K134&lt;&gt;"",キューシート計算用!K134,"")</f>
        <v/>
      </c>
      <c r="L136" s="40" t="str">
        <f>IF(キューシート計算用!L134&lt;&gt;"",キューシート計算用!L134,"")</f>
        <v/>
      </c>
      <c r="M136" s="22" t="str">
        <f>IF(キューシート計算用!M134&lt;&gt;"",キューシート計算用!M134,"")</f>
        <v/>
      </c>
      <c r="N136" s="22" t="str">
        <f>IF(キューシート計算用!N134&lt;&gt;"",キューシート計算用!N134,"")</f>
        <v/>
      </c>
    </row>
    <row r="137" spans="1:14" x14ac:dyDescent="0.2">
      <c r="A137" s="20" t="str">
        <f>IF(キューシート計算用!A135&lt;&gt;"",キューシート計算用!A135,"")</f>
        <v/>
      </c>
      <c r="B137" s="20" t="str">
        <f>IF(キューシート計算用!B135&lt;&gt;"",キューシート計算用!B135,"")</f>
        <v/>
      </c>
      <c r="C137" s="20" t="str">
        <f>IF(キューシート計算用!C135&lt;&gt;"",キューシート計算用!C135,"")</f>
        <v/>
      </c>
      <c r="D137" s="21" t="str">
        <f>IF(キューシート計算用!D135&lt;&gt;"",キューシート計算用!D135,"")</f>
        <v/>
      </c>
      <c r="E137" s="21" t="str">
        <f>IF(キューシート計算用!E135&lt;&gt;"",キューシート計算用!E135,"")</f>
        <v/>
      </c>
      <c r="F137" s="20" t="str">
        <f>IF(キューシート計算用!F135&lt;&gt;"",キューシート計算用!F135,"")</f>
        <v/>
      </c>
      <c r="G137" s="20" t="str">
        <f>IF(キューシート計算用!G135&lt;&gt;"",キューシート計算用!G135,"")</f>
        <v/>
      </c>
      <c r="H137" s="20" t="str">
        <f>IF(キューシート計算用!H135&lt;&gt;"",キューシート計算用!H135,"")</f>
        <v/>
      </c>
      <c r="I137" s="20" t="str">
        <f>IF(キューシート計算用!I135&lt;&gt;"",キューシート計算用!I135,"")</f>
        <v/>
      </c>
      <c r="J137" s="20" t="str">
        <f>IF(キューシート計算用!J135&lt;&gt;"",キューシート計算用!J135,"")</f>
        <v/>
      </c>
      <c r="K137" s="40" t="str">
        <f>IF(キューシート計算用!K135&lt;&gt;"",キューシート計算用!K135,"")</f>
        <v/>
      </c>
      <c r="L137" s="40" t="str">
        <f>IF(キューシート計算用!L135&lt;&gt;"",キューシート計算用!L135,"")</f>
        <v/>
      </c>
      <c r="M137" s="22" t="str">
        <f>IF(キューシート計算用!M135&lt;&gt;"",キューシート計算用!M135,"")</f>
        <v/>
      </c>
      <c r="N137" s="22" t="str">
        <f>IF(キューシート計算用!N135&lt;&gt;"",キューシート計算用!N135,"")</f>
        <v/>
      </c>
    </row>
    <row r="138" spans="1:14" x14ac:dyDescent="0.2">
      <c r="A138" s="20" t="str">
        <f>IF(キューシート計算用!A136&lt;&gt;"",キューシート計算用!A136,"")</f>
        <v/>
      </c>
      <c r="B138" s="20" t="str">
        <f>IF(キューシート計算用!B136&lt;&gt;"",キューシート計算用!B136,"")</f>
        <v/>
      </c>
      <c r="C138" s="20" t="str">
        <f>IF(キューシート計算用!C136&lt;&gt;"",キューシート計算用!C136,"")</f>
        <v/>
      </c>
      <c r="D138" s="21" t="str">
        <f>IF(キューシート計算用!D136&lt;&gt;"",キューシート計算用!D136,"")</f>
        <v/>
      </c>
      <c r="E138" s="21" t="str">
        <f>IF(キューシート計算用!E136&lt;&gt;"",キューシート計算用!E136,"")</f>
        <v/>
      </c>
      <c r="F138" s="20" t="str">
        <f>IF(キューシート計算用!F136&lt;&gt;"",キューシート計算用!F136,"")</f>
        <v/>
      </c>
      <c r="G138" s="20" t="str">
        <f>IF(キューシート計算用!G136&lt;&gt;"",キューシート計算用!G136,"")</f>
        <v/>
      </c>
      <c r="H138" s="20" t="str">
        <f>IF(キューシート計算用!H136&lt;&gt;"",キューシート計算用!H136,"")</f>
        <v/>
      </c>
      <c r="I138" s="20" t="str">
        <f>IF(キューシート計算用!I136&lt;&gt;"",キューシート計算用!I136,"")</f>
        <v/>
      </c>
      <c r="J138" s="20" t="str">
        <f>IF(キューシート計算用!J136&lt;&gt;"",キューシート計算用!J136,"")</f>
        <v/>
      </c>
      <c r="K138" s="40" t="str">
        <f>IF(キューシート計算用!K136&lt;&gt;"",キューシート計算用!K136,"")</f>
        <v/>
      </c>
      <c r="L138" s="40" t="str">
        <f>IF(キューシート計算用!L136&lt;&gt;"",キューシート計算用!L136,"")</f>
        <v/>
      </c>
      <c r="M138" s="22" t="str">
        <f>IF(キューシート計算用!M136&lt;&gt;"",キューシート計算用!M136,"")</f>
        <v/>
      </c>
      <c r="N138" s="22" t="str">
        <f>IF(キューシート計算用!N136&lt;&gt;"",キューシート計算用!N136,"")</f>
        <v/>
      </c>
    </row>
    <row r="139" spans="1:14" x14ac:dyDescent="0.2">
      <c r="A139" s="20" t="str">
        <f>IF(キューシート計算用!A137&lt;&gt;"",キューシート計算用!A137,"")</f>
        <v/>
      </c>
      <c r="B139" s="20" t="str">
        <f>IF(キューシート計算用!B137&lt;&gt;"",キューシート計算用!B137,"")</f>
        <v/>
      </c>
      <c r="C139" s="20" t="str">
        <f>IF(キューシート計算用!C137&lt;&gt;"",キューシート計算用!C137,"")</f>
        <v/>
      </c>
      <c r="D139" s="21" t="str">
        <f>IF(キューシート計算用!D137&lt;&gt;"",キューシート計算用!D137,"")</f>
        <v/>
      </c>
      <c r="E139" s="21" t="str">
        <f>IF(キューシート計算用!E137&lt;&gt;"",キューシート計算用!E137,"")</f>
        <v/>
      </c>
      <c r="F139" s="20" t="str">
        <f>IF(キューシート計算用!F137&lt;&gt;"",キューシート計算用!F137,"")</f>
        <v/>
      </c>
      <c r="G139" s="20" t="str">
        <f>IF(キューシート計算用!G137&lt;&gt;"",キューシート計算用!G137,"")</f>
        <v/>
      </c>
      <c r="H139" s="20" t="str">
        <f>IF(キューシート計算用!H137&lt;&gt;"",キューシート計算用!H137,"")</f>
        <v/>
      </c>
      <c r="I139" s="20" t="str">
        <f>IF(キューシート計算用!I137&lt;&gt;"",キューシート計算用!I137,"")</f>
        <v/>
      </c>
      <c r="J139" s="20" t="str">
        <f>IF(キューシート計算用!J137&lt;&gt;"",キューシート計算用!J137,"")</f>
        <v/>
      </c>
      <c r="K139" s="40" t="str">
        <f>IF(キューシート計算用!K137&lt;&gt;"",キューシート計算用!K137,"")</f>
        <v/>
      </c>
      <c r="L139" s="40" t="str">
        <f>IF(キューシート計算用!L137&lt;&gt;"",キューシート計算用!L137,"")</f>
        <v/>
      </c>
      <c r="M139" s="22" t="str">
        <f>IF(キューシート計算用!M137&lt;&gt;"",キューシート計算用!M137,"")</f>
        <v/>
      </c>
      <c r="N139" s="22" t="str">
        <f>IF(キューシート計算用!N137&lt;&gt;"",キューシート計算用!N137,"")</f>
        <v/>
      </c>
    </row>
    <row r="140" spans="1:14" x14ac:dyDescent="0.2">
      <c r="A140" s="20" t="str">
        <f>IF(キューシート計算用!A138&lt;&gt;"",キューシート計算用!A138,"")</f>
        <v/>
      </c>
      <c r="B140" s="20" t="str">
        <f>IF(キューシート計算用!B138&lt;&gt;"",キューシート計算用!B138,"")</f>
        <v/>
      </c>
      <c r="C140" s="20" t="str">
        <f>IF(キューシート計算用!C138&lt;&gt;"",キューシート計算用!C138,"")</f>
        <v/>
      </c>
      <c r="D140" s="21" t="str">
        <f>IF(キューシート計算用!D138&lt;&gt;"",キューシート計算用!D138,"")</f>
        <v/>
      </c>
      <c r="E140" s="21" t="str">
        <f>IF(キューシート計算用!E138&lt;&gt;"",キューシート計算用!E138,"")</f>
        <v/>
      </c>
      <c r="F140" s="20" t="str">
        <f>IF(キューシート計算用!F138&lt;&gt;"",キューシート計算用!F138,"")</f>
        <v/>
      </c>
      <c r="G140" s="20" t="str">
        <f>IF(キューシート計算用!G138&lt;&gt;"",キューシート計算用!G138,"")</f>
        <v/>
      </c>
      <c r="H140" s="20" t="str">
        <f>IF(キューシート計算用!H138&lt;&gt;"",キューシート計算用!H138,"")</f>
        <v/>
      </c>
      <c r="I140" s="20" t="str">
        <f>IF(キューシート計算用!I138&lt;&gt;"",キューシート計算用!I138,"")</f>
        <v/>
      </c>
      <c r="J140" s="20" t="str">
        <f>IF(キューシート計算用!J138&lt;&gt;"",キューシート計算用!J138,"")</f>
        <v/>
      </c>
      <c r="K140" s="40" t="str">
        <f>IF(キューシート計算用!K138&lt;&gt;"",キューシート計算用!K138,"")</f>
        <v/>
      </c>
      <c r="L140" s="40" t="str">
        <f>IF(キューシート計算用!L138&lt;&gt;"",キューシート計算用!L138,"")</f>
        <v/>
      </c>
      <c r="M140" s="22" t="str">
        <f>IF(キューシート計算用!M138&lt;&gt;"",キューシート計算用!M138,"")</f>
        <v/>
      </c>
      <c r="N140" s="22" t="str">
        <f>IF(キューシート計算用!N138&lt;&gt;"",キューシート計算用!N138,"")</f>
        <v/>
      </c>
    </row>
    <row r="141" spans="1:14" x14ac:dyDescent="0.2">
      <c r="A141" s="20" t="str">
        <f>IF(キューシート計算用!A139&lt;&gt;"",キューシート計算用!A139,"")</f>
        <v/>
      </c>
      <c r="B141" s="20" t="str">
        <f>IF(キューシート計算用!B139&lt;&gt;"",キューシート計算用!B139,"")</f>
        <v/>
      </c>
      <c r="C141" s="20" t="str">
        <f>IF(キューシート計算用!C139&lt;&gt;"",キューシート計算用!C139,"")</f>
        <v/>
      </c>
      <c r="D141" s="21" t="str">
        <f>IF(キューシート計算用!D139&lt;&gt;"",キューシート計算用!D139,"")</f>
        <v/>
      </c>
      <c r="E141" s="21" t="str">
        <f>IF(キューシート計算用!E139&lt;&gt;"",キューシート計算用!E139,"")</f>
        <v/>
      </c>
      <c r="F141" s="20" t="str">
        <f>IF(キューシート計算用!F139&lt;&gt;"",キューシート計算用!F139,"")</f>
        <v/>
      </c>
      <c r="G141" s="20" t="str">
        <f>IF(キューシート計算用!G139&lt;&gt;"",キューシート計算用!G139,"")</f>
        <v/>
      </c>
      <c r="H141" s="20" t="str">
        <f>IF(キューシート計算用!H139&lt;&gt;"",キューシート計算用!H139,"")</f>
        <v/>
      </c>
      <c r="I141" s="20" t="str">
        <f>IF(キューシート計算用!I139&lt;&gt;"",キューシート計算用!I139,"")</f>
        <v/>
      </c>
      <c r="J141" s="20" t="str">
        <f>IF(キューシート計算用!J139&lt;&gt;"",キューシート計算用!J139,"")</f>
        <v/>
      </c>
      <c r="K141" s="40" t="str">
        <f>IF(キューシート計算用!K139&lt;&gt;"",キューシート計算用!K139,"")</f>
        <v/>
      </c>
      <c r="L141" s="40" t="str">
        <f>IF(キューシート計算用!L139&lt;&gt;"",キューシート計算用!L139,"")</f>
        <v/>
      </c>
      <c r="M141" s="22" t="str">
        <f>IF(キューシート計算用!M139&lt;&gt;"",キューシート計算用!M139,"")</f>
        <v/>
      </c>
      <c r="N141" s="22" t="str">
        <f>IF(キューシート計算用!N139&lt;&gt;"",キューシート計算用!N139,"")</f>
        <v/>
      </c>
    </row>
    <row r="142" spans="1:14" x14ac:dyDescent="0.2">
      <c r="A142" s="20" t="str">
        <f>IF(キューシート計算用!A140&lt;&gt;"",キューシート計算用!A140,"")</f>
        <v/>
      </c>
      <c r="B142" s="20" t="str">
        <f>IF(キューシート計算用!B140&lt;&gt;"",キューシート計算用!B140,"")</f>
        <v/>
      </c>
      <c r="C142" s="20" t="str">
        <f>IF(キューシート計算用!C140&lt;&gt;"",キューシート計算用!C140,"")</f>
        <v/>
      </c>
      <c r="D142" s="21" t="str">
        <f>IF(キューシート計算用!D140&lt;&gt;"",キューシート計算用!D140,"")</f>
        <v/>
      </c>
      <c r="E142" s="21" t="str">
        <f>IF(キューシート計算用!E140&lt;&gt;"",キューシート計算用!E140,"")</f>
        <v/>
      </c>
      <c r="F142" s="20" t="str">
        <f>IF(キューシート計算用!F140&lt;&gt;"",キューシート計算用!F140,"")</f>
        <v/>
      </c>
      <c r="G142" s="20" t="str">
        <f>IF(キューシート計算用!G140&lt;&gt;"",キューシート計算用!G140,"")</f>
        <v/>
      </c>
      <c r="H142" s="20" t="str">
        <f>IF(キューシート計算用!H140&lt;&gt;"",キューシート計算用!H140,"")</f>
        <v/>
      </c>
      <c r="I142" s="20" t="str">
        <f>IF(キューシート計算用!I140&lt;&gt;"",キューシート計算用!I140,"")</f>
        <v/>
      </c>
      <c r="J142" s="20" t="str">
        <f>IF(キューシート計算用!J140&lt;&gt;"",キューシート計算用!J140,"")</f>
        <v/>
      </c>
      <c r="K142" s="40" t="str">
        <f>IF(キューシート計算用!K140&lt;&gt;"",キューシート計算用!K140,"")</f>
        <v/>
      </c>
      <c r="L142" s="40" t="str">
        <f>IF(キューシート計算用!L140&lt;&gt;"",キューシート計算用!L140,"")</f>
        <v/>
      </c>
      <c r="M142" s="22" t="str">
        <f>IF(キューシート計算用!M140&lt;&gt;"",キューシート計算用!M140,"")</f>
        <v/>
      </c>
      <c r="N142" s="22" t="str">
        <f>IF(キューシート計算用!N140&lt;&gt;"",キューシート計算用!N140,"")</f>
        <v/>
      </c>
    </row>
    <row r="143" spans="1:14" x14ac:dyDescent="0.2">
      <c r="A143" s="20" t="str">
        <f>IF(キューシート計算用!A141&lt;&gt;"",キューシート計算用!A141,"")</f>
        <v/>
      </c>
      <c r="B143" s="20" t="str">
        <f>IF(キューシート計算用!B141&lt;&gt;"",キューシート計算用!B141,"")</f>
        <v/>
      </c>
      <c r="C143" s="20" t="str">
        <f>IF(キューシート計算用!C141&lt;&gt;"",キューシート計算用!C141,"")</f>
        <v/>
      </c>
      <c r="D143" s="21" t="str">
        <f>IF(キューシート計算用!D141&lt;&gt;"",キューシート計算用!D141,"")</f>
        <v/>
      </c>
      <c r="E143" s="21" t="str">
        <f>IF(キューシート計算用!E141&lt;&gt;"",キューシート計算用!E141,"")</f>
        <v/>
      </c>
      <c r="F143" s="20" t="str">
        <f>IF(キューシート計算用!F141&lt;&gt;"",キューシート計算用!F141,"")</f>
        <v/>
      </c>
      <c r="G143" s="20" t="str">
        <f>IF(キューシート計算用!G141&lt;&gt;"",キューシート計算用!G141,"")</f>
        <v/>
      </c>
      <c r="H143" s="20" t="str">
        <f>IF(キューシート計算用!H141&lt;&gt;"",キューシート計算用!H141,"")</f>
        <v/>
      </c>
      <c r="I143" s="20" t="str">
        <f>IF(キューシート計算用!I141&lt;&gt;"",キューシート計算用!I141,"")</f>
        <v/>
      </c>
      <c r="J143" s="20" t="str">
        <f>IF(キューシート計算用!J141&lt;&gt;"",キューシート計算用!J141,"")</f>
        <v/>
      </c>
      <c r="K143" s="40" t="str">
        <f>IF(キューシート計算用!K141&lt;&gt;"",キューシート計算用!K141,"")</f>
        <v/>
      </c>
      <c r="L143" s="40" t="str">
        <f>IF(キューシート計算用!L141&lt;&gt;"",キューシート計算用!L141,"")</f>
        <v/>
      </c>
      <c r="M143" s="22" t="str">
        <f>IF(キューシート計算用!M141&lt;&gt;"",キューシート計算用!M141,"")</f>
        <v/>
      </c>
      <c r="N143" s="22" t="str">
        <f>IF(キューシート計算用!N141&lt;&gt;"",キューシート計算用!N141,"")</f>
        <v/>
      </c>
    </row>
    <row r="144" spans="1:14" x14ac:dyDescent="0.2">
      <c r="A144" s="20" t="str">
        <f>IF(キューシート計算用!A142&lt;&gt;"",キューシート計算用!A142,"")</f>
        <v/>
      </c>
      <c r="B144" s="20" t="str">
        <f>IF(キューシート計算用!B142&lt;&gt;"",キューシート計算用!B142,"")</f>
        <v/>
      </c>
      <c r="C144" s="20" t="str">
        <f>IF(キューシート計算用!C142&lt;&gt;"",キューシート計算用!C142,"")</f>
        <v/>
      </c>
      <c r="D144" s="21" t="str">
        <f>IF(キューシート計算用!D142&lt;&gt;"",キューシート計算用!D142,"")</f>
        <v/>
      </c>
      <c r="E144" s="21" t="str">
        <f>IF(キューシート計算用!E142&lt;&gt;"",キューシート計算用!E142,"")</f>
        <v/>
      </c>
      <c r="F144" s="20" t="str">
        <f>IF(キューシート計算用!F142&lt;&gt;"",キューシート計算用!F142,"")</f>
        <v/>
      </c>
      <c r="G144" s="20" t="str">
        <f>IF(キューシート計算用!G142&lt;&gt;"",キューシート計算用!G142,"")</f>
        <v/>
      </c>
      <c r="H144" s="20" t="str">
        <f>IF(キューシート計算用!H142&lt;&gt;"",キューシート計算用!H142,"")</f>
        <v/>
      </c>
      <c r="I144" s="20" t="str">
        <f>IF(キューシート計算用!I142&lt;&gt;"",キューシート計算用!I142,"")</f>
        <v/>
      </c>
      <c r="J144" s="20" t="str">
        <f>IF(キューシート計算用!J142&lt;&gt;"",キューシート計算用!J142,"")</f>
        <v/>
      </c>
      <c r="K144" s="40" t="str">
        <f>IF(キューシート計算用!K142&lt;&gt;"",キューシート計算用!K142,"")</f>
        <v/>
      </c>
      <c r="L144" s="40" t="str">
        <f>IF(キューシート計算用!L142&lt;&gt;"",キューシート計算用!L142,"")</f>
        <v/>
      </c>
      <c r="M144" s="22" t="str">
        <f>IF(キューシート計算用!M142&lt;&gt;"",キューシート計算用!M142,"")</f>
        <v/>
      </c>
      <c r="N144" s="22" t="str">
        <f>IF(キューシート計算用!N142&lt;&gt;"",キューシート計算用!N142,"")</f>
        <v/>
      </c>
    </row>
    <row r="145" spans="1:14" x14ac:dyDescent="0.2">
      <c r="A145" s="20" t="str">
        <f>IF(キューシート計算用!A143&lt;&gt;"",キューシート計算用!A143,"")</f>
        <v/>
      </c>
      <c r="B145" s="20" t="str">
        <f>IF(キューシート計算用!B143&lt;&gt;"",キューシート計算用!B143,"")</f>
        <v/>
      </c>
      <c r="C145" s="20" t="str">
        <f>IF(キューシート計算用!C143&lt;&gt;"",キューシート計算用!C143,"")</f>
        <v/>
      </c>
      <c r="D145" s="21" t="str">
        <f>IF(キューシート計算用!D143&lt;&gt;"",キューシート計算用!D143,"")</f>
        <v/>
      </c>
      <c r="E145" s="21" t="str">
        <f>IF(キューシート計算用!E143&lt;&gt;"",キューシート計算用!E143,"")</f>
        <v/>
      </c>
      <c r="F145" s="20" t="str">
        <f>IF(キューシート計算用!F143&lt;&gt;"",キューシート計算用!F143,"")</f>
        <v/>
      </c>
      <c r="G145" s="20" t="str">
        <f>IF(キューシート計算用!G143&lt;&gt;"",キューシート計算用!G143,"")</f>
        <v/>
      </c>
      <c r="H145" s="20" t="str">
        <f>IF(キューシート計算用!H143&lt;&gt;"",キューシート計算用!H143,"")</f>
        <v/>
      </c>
      <c r="I145" s="20" t="str">
        <f>IF(キューシート計算用!I143&lt;&gt;"",キューシート計算用!I143,"")</f>
        <v/>
      </c>
      <c r="J145" s="20" t="str">
        <f>IF(キューシート計算用!J143&lt;&gt;"",キューシート計算用!J143,"")</f>
        <v/>
      </c>
      <c r="K145" s="40" t="str">
        <f>IF(キューシート計算用!K143&lt;&gt;"",キューシート計算用!K143,"")</f>
        <v/>
      </c>
      <c r="L145" s="40" t="str">
        <f>IF(キューシート計算用!L143&lt;&gt;"",キューシート計算用!L143,"")</f>
        <v/>
      </c>
      <c r="M145" s="22" t="str">
        <f>IF(キューシート計算用!M143&lt;&gt;"",キューシート計算用!M143,"")</f>
        <v/>
      </c>
      <c r="N145" s="22" t="str">
        <f>IF(キューシート計算用!N143&lt;&gt;"",キューシート計算用!N143,"")</f>
        <v/>
      </c>
    </row>
    <row r="146" spans="1:14" x14ac:dyDescent="0.2">
      <c r="A146" s="20" t="str">
        <f>IF(キューシート計算用!A144&lt;&gt;"",キューシート計算用!A144,"")</f>
        <v/>
      </c>
      <c r="B146" s="20" t="str">
        <f>IF(キューシート計算用!B144&lt;&gt;"",キューシート計算用!B144,"")</f>
        <v/>
      </c>
      <c r="C146" s="20" t="str">
        <f>IF(キューシート計算用!C144&lt;&gt;"",キューシート計算用!C144,"")</f>
        <v/>
      </c>
      <c r="D146" s="21" t="str">
        <f>IF(キューシート計算用!D144&lt;&gt;"",キューシート計算用!D144,"")</f>
        <v/>
      </c>
      <c r="E146" s="21" t="str">
        <f>IF(キューシート計算用!E144&lt;&gt;"",キューシート計算用!E144,"")</f>
        <v/>
      </c>
      <c r="F146" s="20" t="str">
        <f>IF(キューシート計算用!F144&lt;&gt;"",キューシート計算用!F144,"")</f>
        <v/>
      </c>
      <c r="G146" s="20" t="str">
        <f>IF(キューシート計算用!G144&lt;&gt;"",キューシート計算用!G144,"")</f>
        <v/>
      </c>
      <c r="H146" s="20" t="str">
        <f>IF(キューシート計算用!H144&lt;&gt;"",キューシート計算用!H144,"")</f>
        <v/>
      </c>
      <c r="I146" s="20" t="str">
        <f>IF(キューシート計算用!I144&lt;&gt;"",キューシート計算用!I144,"")</f>
        <v/>
      </c>
      <c r="J146" s="20" t="str">
        <f>IF(キューシート計算用!J144&lt;&gt;"",キューシート計算用!J144,"")</f>
        <v/>
      </c>
      <c r="K146" s="40" t="str">
        <f>IF(キューシート計算用!K144&lt;&gt;"",キューシート計算用!K144,"")</f>
        <v/>
      </c>
      <c r="L146" s="40" t="str">
        <f>IF(キューシート計算用!L144&lt;&gt;"",キューシート計算用!L144,"")</f>
        <v/>
      </c>
      <c r="M146" s="22" t="str">
        <f>IF(キューシート計算用!M144&lt;&gt;"",キューシート計算用!M144,"")</f>
        <v/>
      </c>
      <c r="N146" s="22" t="str">
        <f>IF(キューシート計算用!N144&lt;&gt;"",キューシート計算用!N144,"")</f>
        <v/>
      </c>
    </row>
    <row r="147" spans="1:14" x14ac:dyDescent="0.2">
      <c r="A147" s="20" t="str">
        <f>IF(キューシート計算用!A145&lt;&gt;"",キューシート計算用!A145,"")</f>
        <v/>
      </c>
      <c r="B147" s="20" t="str">
        <f>IF(キューシート計算用!B145&lt;&gt;"",キューシート計算用!B145,"")</f>
        <v/>
      </c>
      <c r="C147" s="20" t="str">
        <f>IF(キューシート計算用!C145&lt;&gt;"",キューシート計算用!C145,"")</f>
        <v/>
      </c>
      <c r="D147" s="21" t="str">
        <f>IF(キューシート計算用!D145&lt;&gt;"",キューシート計算用!D145,"")</f>
        <v/>
      </c>
      <c r="E147" s="21" t="str">
        <f>IF(キューシート計算用!E145&lt;&gt;"",キューシート計算用!E145,"")</f>
        <v/>
      </c>
      <c r="F147" s="20" t="str">
        <f>IF(キューシート計算用!F145&lt;&gt;"",キューシート計算用!F145,"")</f>
        <v/>
      </c>
      <c r="G147" s="20" t="str">
        <f>IF(キューシート計算用!G145&lt;&gt;"",キューシート計算用!G145,"")</f>
        <v/>
      </c>
      <c r="H147" s="20" t="str">
        <f>IF(キューシート計算用!H145&lt;&gt;"",キューシート計算用!H145,"")</f>
        <v/>
      </c>
      <c r="I147" s="20" t="str">
        <f>IF(キューシート計算用!I145&lt;&gt;"",キューシート計算用!I145,"")</f>
        <v/>
      </c>
      <c r="J147" s="20" t="str">
        <f>IF(キューシート計算用!J145&lt;&gt;"",キューシート計算用!J145,"")</f>
        <v/>
      </c>
      <c r="K147" s="40" t="str">
        <f>IF(キューシート計算用!K145&lt;&gt;"",キューシート計算用!K145,"")</f>
        <v/>
      </c>
      <c r="L147" s="40" t="str">
        <f>IF(キューシート計算用!L145&lt;&gt;"",キューシート計算用!L145,"")</f>
        <v/>
      </c>
      <c r="M147" s="22" t="str">
        <f>IF(キューシート計算用!M145&lt;&gt;"",キューシート計算用!M145,"")</f>
        <v/>
      </c>
      <c r="N147" s="22" t="str">
        <f>IF(キューシート計算用!N145&lt;&gt;"",キューシート計算用!N145,"")</f>
        <v/>
      </c>
    </row>
    <row r="148" spans="1:14" x14ac:dyDescent="0.2">
      <c r="A148" s="20" t="str">
        <f>IF(キューシート計算用!A146&lt;&gt;"",キューシート計算用!A146,"")</f>
        <v/>
      </c>
      <c r="B148" s="20" t="str">
        <f>IF(キューシート計算用!B146&lt;&gt;"",キューシート計算用!B146,"")</f>
        <v/>
      </c>
      <c r="C148" s="20" t="str">
        <f>IF(キューシート計算用!C146&lt;&gt;"",キューシート計算用!C146,"")</f>
        <v/>
      </c>
      <c r="D148" s="21" t="str">
        <f>IF(キューシート計算用!D146&lt;&gt;"",キューシート計算用!D146,"")</f>
        <v/>
      </c>
      <c r="E148" s="21" t="str">
        <f>IF(キューシート計算用!E146&lt;&gt;"",キューシート計算用!E146,"")</f>
        <v/>
      </c>
      <c r="F148" s="20" t="str">
        <f>IF(キューシート計算用!F146&lt;&gt;"",キューシート計算用!F146,"")</f>
        <v/>
      </c>
      <c r="G148" s="20" t="str">
        <f>IF(キューシート計算用!G146&lt;&gt;"",キューシート計算用!G146,"")</f>
        <v/>
      </c>
      <c r="H148" s="20" t="str">
        <f>IF(キューシート計算用!H146&lt;&gt;"",キューシート計算用!H146,"")</f>
        <v/>
      </c>
      <c r="I148" s="20" t="str">
        <f>IF(キューシート計算用!I146&lt;&gt;"",キューシート計算用!I146,"")</f>
        <v/>
      </c>
      <c r="J148" s="20" t="str">
        <f>IF(キューシート計算用!J146&lt;&gt;"",キューシート計算用!J146,"")</f>
        <v/>
      </c>
      <c r="K148" s="40" t="str">
        <f>IF(キューシート計算用!K146&lt;&gt;"",キューシート計算用!K146,"")</f>
        <v/>
      </c>
      <c r="L148" s="40" t="str">
        <f>IF(キューシート計算用!L146&lt;&gt;"",キューシート計算用!L146,"")</f>
        <v/>
      </c>
      <c r="M148" s="22" t="str">
        <f>IF(キューシート計算用!M146&lt;&gt;"",キューシート計算用!M146,"")</f>
        <v/>
      </c>
      <c r="N148" s="22" t="str">
        <f>IF(キューシート計算用!N146&lt;&gt;"",キューシート計算用!N146,"")</f>
        <v/>
      </c>
    </row>
    <row r="149" spans="1:14" x14ac:dyDescent="0.2">
      <c r="A149" s="20" t="str">
        <f>IF(キューシート計算用!A147&lt;&gt;"",キューシート計算用!A147,"")</f>
        <v/>
      </c>
      <c r="B149" s="20" t="str">
        <f>IF(キューシート計算用!B147&lt;&gt;"",キューシート計算用!B147,"")</f>
        <v/>
      </c>
      <c r="C149" s="20" t="str">
        <f>IF(キューシート計算用!C147&lt;&gt;"",キューシート計算用!C147,"")</f>
        <v/>
      </c>
      <c r="D149" s="21" t="str">
        <f>IF(キューシート計算用!D147&lt;&gt;"",キューシート計算用!D147,"")</f>
        <v/>
      </c>
      <c r="E149" s="21" t="str">
        <f>IF(キューシート計算用!E147&lt;&gt;"",キューシート計算用!E147,"")</f>
        <v/>
      </c>
      <c r="F149" s="20" t="str">
        <f>IF(キューシート計算用!F147&lt;&gt;"",キューシート計算用!F147,"")</f>
        <v/>
      </c>
      <c r="G149" s="20" t="str">
        <f>IF(キューシート計算用!G147&lt;&gt;"",キューシート計算用!G147,"")</f>
        <v/>
      </c>
      <c r="H149" s="20" t="str">
        <f>IF(キューシート計算用!H147&lt;&gt;"",キューシート計算用!H147,"")</f>
        <v/>
      </c>
      <c r="I149" s="20" t="str">
        <f>IF(キューシート計算用!I147&lt;&gt;"",キューシート計算用!I147,"")</f>
        <v/>
      </c>
      <c r="J149" s="20" t="str">
        <f>IF(キューシート計算用!J147&lt;&gt;"",キューシート計算用!J147,"")</f>
        <v/>
      </c>
      <c r="K149" s="40" t="str">
        <f>IF(キューシート計算用!K147&lt;&gt;"",キューシート計算用!K147,"")</f>
        <v/>
      </c>
      <c r="L149" s="40" t="str">
        <f>IF(キューシート計算用!L147&lt;&gt;"",キューシート計算用!L147,"")</f>
        <v/>
      </c>
      <c r="M149" s="22" t="str">
        <f>IF(キューシート計算用!M147&lt;&gt;"",キューシート計算用!M147,"")</f>
        <v/>
      </c>
      <c r="N149" s="22" t="str">
        <f>IF(キューシート計算用!N147&lt;&gt;"",キューシート計算用!N147,"")</f>
        <v/>
      </c>
    </row>
    <row r="150" spans="1:14" x14ac:dyDescent="0.2">
      <c r="A150" s="20" t="str">
        <f>IF(キューシート計算用!A148&lt;&gt;"",キューシート計算用!A148,"")</f>
        <v/>
      </c>
      <c r="B150" s="20" t="str">
        <f>IF(キューシート計算用!B148&lt;&gt;"",キューシート計算用!B148,"")</f>
        <v/>
      </c>
      <c r="C150" s="20" t="str">
        <f>IF(キューシート計算用!C148&lt;&gt;"",キューシート計算用!C148,"")</f>
        <v/>
      </c>
      <c r="D150" s="21" t="str">
        <f>IF(キューシート計算用!D148&lt;&gt;"",キューシート計算用!D148,"")</f>
        <v/>
      </c>
      <c r="E150" s="21" t="str">
        <f>IF(キューシート計算用!E148&lt;&gt;"",キューシート計算用!E148,"")</f>
        <v/>
      </c>
      <c r="F150" s="20" t="str">
        <f>IF(キューシート計算用!F148&lt;&gt;"",キューシート計算用!F148,"")</f>
        <v/>
      </c>
      <c r="G150" s="20" t="str">
        <f>IF(キューシート計算用!G148&lt;&gt;"",キューシート計算用!G148,"")</f>
        <v/>
      </c>
      <c r="H150" s="20" t="str">
        <f>IF(キューシート計算用!H148&lt;&gt;"",キューシート計算用!H148,"")</f>
        <v/>
      </c>
      <c r="I150" s="20" t="str">
        <f>IF(キューシート計算用!I148&lt;&gt;"",キューシート計算用!I148,"")</f>
        <v/>
      </c>
      <c r="J150" s="20" t="str">
        <f>IF(キューシート計算用!J148&lt;&gt;"",キューシート計算用!J148,"")</f>
        <v/>
      </c>
      <c r="K150" s="40" t="str">
        <f>IF(キューシート計算用!K148&lt;&gt;"",キューシート計算用!K148,"")</f>
        <v/>
      </c>
      <c r="L150" s="40" t="str">
        <f>IF(キューシート計算用!L148&lt;&gt;"",キューシート計算用!L148,"")</f>
        <v/>
      </c>
      <c r="M150" s="22" t="str">
        <f>IF(キューシート計算用!M148&lt;&gt;"",キューシート計算用!M148,"")</f>
        <v/>
      </c>
      <c r="N150" s="22" t="str">
        <f>IF(キューシート計算用!N148&lt;&gt;"",キューシート計算用!N148,"")</f>
        <v/>
      </c>
    </row>
    <row r="151" spans="1:14" x14ac:dyDescent="0.2">
      <c r="A151" s="20" t="str">
        <f>IF(キューシート計算用!A149&lt;&gt;"",キューシート計算用!A149,"")</f>
        <v/>
      </c>
      <c r="B151" s="20" t="str">
        <f>IF(キューシート計算用!B149&lt;&gt;"",キューシート計算用!B149,"")</f>
        <v/>
      </c>
      <c r="C151" s="20" t="str">
        <f>IF(キューシート計算用!C149&lt;&gt;"",キューシート計算用!C149,"")</f>
        <v/>
      </c>
      <c r="D151" s="21" t="str">
        <f>IF(キューシート計算用!D149&lt;&gt;"",キューシート計算用!D149,"")</f>
        <v/>
      </c>
      <c r="E151" s="21" t="str">
        <f>IF(キューシート計算用!E149&lt;&gt;"",キューシート計算用!E149,"")</f>
        <v/>
      </c>
      <c r="F151" s="20" t="str">
        <f>IF(キューシート計算用!F149&lt;&gt;"",キューシート計算用!F149,"")</f>
        <v/>
      </c>
      <c r="G151" s="20" t="str">
        <f>IF(キューシート計算用!G149&lt;&gt;"",キューシート計算用!G149,"")</f>
        <v/>
      </c>
      <c r="H151" s="20" t="str">
        <f>IF(キューシート計算用!H149&lt;&gt;"",キューシート計算用!H149,"")</f>
        <v/>
      </c>
      <c r="I151" s="20" t="str">
        <f>IF(キューシート計算用!I149&lt;&gt;"",キューシート計算用!I149,"")</f>
        <v/>
      </c>
      <c r="J151" s="20" t="str">
        <f>IF(キューシート計算用!J149&lt;&gt;"",キューシート計算用!J149,"")</f>
        <v/>
      </c>
      <c r="K151" s="40" t="str">
        <f>IF(キューシート計算用!K149&lt;&gt;"",キューシート計算用!K149,"")</f>
        <v/>
      </c>
      <c r="L151" s="40" t="str">
        <f>IF(キューシート計算用!L149&lt;&gt;"",キューシート計算用!L149,"")</f>
        <v/>
      </c>
      <c r="M151" s="22" t="str">
        <f>IF(キューシート計算用!M149&lt;&gt;"",キューシート計算用!M149,"")</f>
        <v/>
      </c>
      <c r="N151" s="22" t="str">
        <f>IF(キューシート計算用!N149&lt;&gt;"",キューシート計算用!N149,"")</f>
        <v/>
      </c>
    </row>
    <row r="152" spans="1:14" x14ac:dyDescent="0.2">
      <c r="A152" s="20" t="str">
        <f>IF(キューシート計算用!A150&lt;&gt;"",キューシート計算用!A150,"")</f>
        <v/>
      </c>
      <c r="B152" s="20" t="str">
        <f>IF(キューシート計算用!B150&lt;&gt;"",キューシート計算用!B150,"")</f>
        <v/>
      </c>
      <c r="C152" s="20" t="str">
        <f>IF(キューシート計算用!C150&lt;&gt;"",キューシート計算用!C150,"")</f>
        <v/>
      </c>
      <c r="D152" s="21" t="str">
        <f>IF(キューシート計算用!D150&lt;&gt;"",キューシート計算用!D150,"")</f>
        <v/>
      </c>
      <c r="E152" s="21" t="str">
        <f>IF(キューシート計算用!E150&lt;&gt;"",キューシート計算用!E150,"")</f>
        <v/>
      </c>
      <c r="F152" s="20" t="str">
        <f>IF(キューシート計算用!F150&lt;&gt;"",キューシート計算用!F150,"")</f>
        <v/>
      </c>
      <c r="G152" s="20" t="str">
        <f>IF(キューシート計算用!G150&lt;&gt;"",キューシート計算用!G150,"")</f>
        <v/>
      </c>
      <c r="H152" s="20" t="str">
        <f>IF(キューシート計算用!H150&lt;&gt;"",キューシート計算用!H150,"")</f>
        <v/>
      </c>
      <c r="I152" s="20" t="str">
        <f>IF(キューシート計算用!I150&lt;&gt;"",キューシート計算用!I150,"")</f>
        <v/>
      </c>
      <c r="J152" s="20" t="str">
        <f>IF(キューシート計算用!J150&lt;&gt;"",キューシート計算用!J150,"")</f>
        <v/>
      </c>
      <c r="K152" s="40" t="str">
        <f>IF(キューシート計算用!K150&lt;&gt;"",キューシート計算用!K150,"")</f>
        <v/>
      </c>
      <c r="L152" s="40" t="str">
        <f>IF(キューシート計算用!L150&lt;&gt;"",キューシート計算用!L150,"")</f>
        <v/>
      </c>
      <c r="M152" s="22" t="str">
        <f>IF(キューシート計算用!M150&lt;&gt;"",キューシート計算用!M150,"")</f>
        <v/>
      </c>
      <c r="N152" s="22" t="str">
        <f>IF(キューシート計算用!N150&lt;&gt;"",キューシート計算用!N150,"")</f>
        <v/>
      </c>
    </row>
    <row r="153" spans="1:14" x14ac:dyDescent="0.2">
      <c r="A153" s="20" t="str">
        <f>IF(キューシート計算用!A151&lt;&gt;"",キューシート計算用!A151,"")</f>
        <v/>
      </c>
      <c r="B153" s="20" t="str">
        <f>IF(キューシート計算用!B151&lt;&gt;"",キューシート計算用!B151,"")</f>
        <v/>
      </c>
      <c r="C153" s="20" t="str">
        <f>IF(キューシート計算用!C151&lt;&gt;"",キューシート計算用!C151,"")</f>
        <v/>
      </c>
      <c r="D153" s="21" t="str">
        <f>IF(キューシート計算用!D151&lt;&gt;"",キューシート計算用!D151,"")</f>
        <v/>
      </c>
      <c r="E153" s="21" t="str">
        <f>IF(キューシート計算用!E151&lt;&gt;"",キューシート計算用!E151,"")</f>
        <v/>
      </c>
      <c r="F153" s="20" t="str">
        <f>IF(キューシート計算用!F151&lt;&gt;"",キューシート計算用!F151,"")</f>
        <v/>
      </c>
      <c r="G153" s="20" t="str">
        <f>IF(キューシート計算用!G151&lt;&gt;"",キューシート計算用!G151,"")</f>
        <v/>
      </c>
      <c r="H153" s="20" t="str">
        <f>IF(キューシート計算用!H151&lt;&gt;"",キューシート計算用!H151,"")</f>
        <v/>
      </c>
      <c r="I153" s="20" t="str">
        <f>IF(キューシート計算用!I151&lt;&gt;"",キューシート計算用!I151,"")</f>
        <v/>
      </c>
      <c r="J153" s="20" t="str">
        <f>IF(キューシート計算用!J151&lt;&gt;"",キューシート計算用!J151,"")</f>
        <v/>
      </c>
      <c r="K153" s="40" t="str">
        <f>IF(キューシート計算用!K151&lt;&gt;"",キューシート計算用!K151,"")</f>
        <v/>
      </c>
      <c r="L153" s="40" t="str">
        <f>IF(キューシート計算用!L151&lt;&gt;"",キューシート計算用!L151,"")</f>
        <v/>
      </c>
      <c r="M153" s="22" t="str">
        <f>IF(キューシート計算用!M151&lt;&gt;"",キューシート計算用!M151,"")</f>
        <v/>
      </c>
      <c r="N153" s="22" t="str">
        <f>IF(キューシート計算用!N151&lt;&gt;"",キューシート計算用!N151,"")</f>
        <v/>
      </c>
    </row>
    <row r="154" spans="1:14" x14ac:dyDescent="0.2">
      <c r="A154" s="20" t="str">
        <f>IF(キューシート計算用!A152&lt;&gt;"",キューシート計算用!A152,"")</f>
        <v/>
      </c>
      <c r="B154" s="20" t="str">
        <f>IF(キューシート計算用!B152&lt;&gt;"",キューシート計算用!B152,"")</f>
        <v/>
      </c>
      <c r="C154" s="20" t="str">
        <f>IF(キューシート計算用!C152&lt;&gt;"",キューシート計算用!C152,"")</f>
        <v/>
      </c>
      <c r="D154" s="21" t="str">
        <f>IF(キューシート計算用!D152&lt;&gt;"",キューシート計算用!D152,"")</f>
        <v/>
      </c>
      <c r="E154" s="21" t="str">
        <f>IF(キューシート計算用!E152&lt;&gt;"",キューシート計算用!E152,"")</f>
        <v/>
      </c>
      <c r="F154" s="20" t="str">
        <f>IF(キューシート計算用!F152&lt;&gt;"",キューシート計算用!F152,"")</f>
        <v/>
      </c>
      <c r="G154" s="20" t="str">
        <f>IF(キューシート計算用!G152&lt;&gt;"",キューシート計算用!G152,"")</f>
        <v/>
      </c>
      <c r="H154" s="20" t="str">
        <f>IF(キューシート計算用!H152&lt;&gt;"",キューシート計算用!H152,"")</f>
        <v/>
      </c>
      <c r="I154" s="20" t="str">
        <f>IF(キューシート計算用!I152&lt;&gt;"",キューシート計算用!I152,"")</f>
        <v/>
      </c>
      <c r="J154" s="20" t="str">
        <f>IF(キューシート計算用!J152&lt;&gt;"",キューシート計算用!J152,"")</f>
        <v/>
      </c>
      <c r="K154" s="40" t="str">
        <f>IF(キューシート計算用!K152&lt;&gt;"",キューシート計算用!K152,"")</f>
        <v/>
      </c>
      <c r="L154" s="40" t="str">
        <f>IF(キューシート計算用!L152&lt;&gt;"",キューシート計算用!L152,"")</f>
        <v/>
      </c>
      <c r="M154" s="22" t="str">
        <f>IF(キューシート計算用!M152&lt;&gt;"",キューシート計算用!M152,"")</f>
        <v/>
      </c>
      <c r="N154" s="22" t="str">
        <f>IF(キューシート計算用!N152&lt;&gt;"",キューシート計算用!N152,"")</f>
        <v/>
      </c>
    </row>
    <row r="155" spans="1:14" x14ac:dyDescent="0.2">
      <c r="A155" s="20" t="str">
        <f>IF(キューシート計算用!A153&lt;&gt;"",キューシート計算用!A153,"")</f>
        <v/>
      </c>
      <c r="B155" s="20" t="str">
        <f>IF(キューシート計算用!B153&lt;&gt;"",キューシート計算用!B153,"")</f>
        <v/>
      </c>
      <c r="C155" s="20" t="str">
        <f>IF(キューシート計算用!C153&lt;&gt;"",キューシート計算用!C153,"")</f>
        <v/>
      </c>
      <c r="D155" s="21" t="str">
        <f>IF(キューシート計算用!D153&lt;&gt;"",キューシート計算用!D153,"")</f>
        <v/>
      </c>
      <c r="E155" s="21" t="str">
        <f>IF(キューシート計算用!E153&lt;&gt;"",キューシート計算用!E153,"")</f>
        <v/>
      </c>
      <c r="F155" s="20" t="str">
        <f>IF(キューシート計算用!F153&lt;&gt;"",キューシート計算用!F153,"")</f>
        <v/>
      </c>
      <c r="G155" s="20" t="str">
        <f>IF(キューシート計算用!G153&lt;&gt;"",キューシート計算用!G153,"")</f>
        <v/>
      </c>
      <c r="H155" s="20" t="str">
        <f>IF(キューシート計算用!H153&lt;&gt;"",キューシート計算用!H153,"")</f>
        <v/>
      </c>
      <c r="I155" s="20" t="str">
        <f>IF(キューシート計算用!I153&lt;&gt;"",キューシート計算用!I153,"")</f>
        <v/>
      </c>
      <c r="J155" s="20" t="str">
        <f>IF(キューシート計算用!J153&lt;&gt;"",キューシート計算用!J153,"")</f>
        <v/>
      </c>
      <c r="K155" s="40" t="str">
        <f>IF(キューシート計算用!K153&lt;&gt;"",キューシート計算用!K153,"")</f>
        <v/>
      </c>
      <c r="L155" s="40" t="str">
        <f>IF(キューシート計算用!L153&lt;&gt;"",キューシート計算用!L153,"")</f>
        <v/>
      </c>
      <c r="M155" s="22" t="str">
        <f>IF(キューシート計算用!M153&lt;&gt;"",キューシート計算用!M153,"")</f>
        <v/>
      </c>
      <c r="N155" s="22" t="str">
        <f>IF(キューシート計算用!N153&lt;&gt;"",キューシート計算用!N153,"")</f>
        <v/>
      </c>
    </row>
    <row r="156" spans="1:14" x14ac:dyDescent="0.2">
      <c r="A156" s="20" t="str">
        <f>IF(キューシート計算用!A154&lt;&gt;"",キューシート計算用!A154,"")</f>
        <v/>
      </c>
      <c r="B156" s="20" t="str">
        <f>IF(キューシート計算用!B154&lt;&gt;"",キューシート計算用!B154,"")</f>
        <v/>
      </c>
      <c r="C156" s="20" t="str">
        <f>IF(キューシート計算用!C154&lt;&gt;"",キューシート計算用!C154,"")</f>
        <v/>
      </c>
      <c r="D156" s="21" t="str">
        <f>IF(キューシート計算用!D154&lt;&gt;"",キューシート計算用!D154,"")</f>
        <v/>
      </c>
      <c r="E156" s="21" t="str">
        <f>IF(キューシート計算用!E154&lt;&gt;"",キューシート計算用!E154,"")</f>
        <v/>
      </c>
      <c r="F156" s="20" t="str">
        <f>IF(キューシート計算用!F154&lt;&gt;"",キューシート計算用!F154,"")</f>
        <v/>
      </c>
      <c r="G156" s="20" t="str">
        <f>IF(キューシート計算用!G154&lt;&gt;"",キューシート計算用!G154,"")</f>
        <v/>
      </c>
      <c r="H156" s="20" t="str">
        <f>IF(キューシート計算用!H154&lt;&gt;"",キューシート計算用!H154,"")</f>
        <v/>
      </c>
      <c r="I156" s="20" t="str">
        <f>IF(キューシート計算用!I154&lt;&gt;"",キューシート計算用!I154,"")</f>
        <v/>
      </c>
      <c r="J156" s="20" t="str">
        <f>IF(キューシート計算用!J154&lt;&gt;"",キューシート計算用!J154,"")</f>
        <v/>
      </c>
      <c r="K156" s="40" t="str">
        <f>IF(キューシート計算用!K154&lt;&gt;"",キューシート計算用!K154,"")</f>
        <v/>
      </c>
      <c r="L156" s="40" t="str">
        <f>IF(キューシート計算用!L154&lt;&gt;"",キューシート計算用!L154,"")</f>
        <v/>
      </c>
      <c r="M156" s="22" t="str">
        <f>IF(キューシート計算用!M154&lt;&gt;"",キューシート計算用!M154,"")</f>
        <v/>
      </c>
      <c r="N156" s="22" t="str">
        <f>IF(キューシート計算用!N154&lt;&gt;"",キューシート計算用!N154,"")</f>
        <v/>
      </c>
    </row>
    <row r="157" spans="1:14" x14ac:dyDescent="0.2">
      <c r="A157" s="20" t="str">
        <f>IF(キューシート計算用!A155&lt;&gt;"",キューシート計算用!A155,"")</f>
        <v/>
      </c>
      <c r="B157" s="20" t="str">
        <f>IF(キューシート計算用!B155&lt;&gt;"",キューシート計算用!B155,"")</f>
        <v/>
      </c>
      <c r="C157" s="20" t="str">
        <f>IF(キューシート計算用!C155&lt;&gt;"",キューシート計算用!C155,"")</f>
        <v/>
      </c>
      <c r="D157" s="21" t="str">
        <f>IF(キューシート計算用!D155&lt;&gt;"",キューシート計算用!D155,"")</f>
        <v/>
      </c>
      <c r="E157" s="21" t="str">
        <f>IF(キューシート計算用!E155&lt;&gt;"",キューシート計算用!E155,"")</f>
        <v/>
      </c>
      <c r="F157" s="20" t="str">
        <f>IF(キューシート計算用!F155&lt;&gt;"",キューシート計算用!F155,"")</f>
        <v/>
      </c>
      <c r="G157" s="20" t="str">
        <f>IF(キューシート計算用!G155&lt;&gt;"",キューシート計算用!G155,"")</f>
        <v/>
      </c>
      <c r="H157" s="20" t="str">
        <f>IF(キューシート計算用!H155&lt;&gt;"",キューシート計算用!H155,"")</f>
        <v/>
      </c>
      <c r="I157" s="20" t="str">
        <f>IF(キューシート計算用!I155&lt;&gt;"",キューシート計算用!I155,"")</f>
        <v/>
      </c>
      <c r="J157" s="20" t="str">
        <f>IF(キューシート計算用!J155&lt;&gt;"",キューシート計算用!J155,"")</f>
        <v/>
      </c>
      <c r="K157" s="40" t="str">
        <f>IF(キューシート計算用!K155&lt;&gt;"",キューシート計算用!K155,"")</f>
        <v/>
      </c>
      <c r="L157" s="40" t="str">
        <f>IF(キューシート計算用!L155&lt;&gt;"",キューシート計算用!L155,"")</f>
        <v/>
      </c>
      <c r="M157" s="22" t="str">
        <f>IF(キューシート計算用!M155&lt;&gt;"",キューシート計算用!M155,"")</f>
        <v/>
      </c>
      <c r="N157" s="22" t="str">
        <f>IF(キューシート計算用!N155&lt;&gt;"",キューシート計算用!N155,"")</f>
        <v/>
      </c>
    </row>
    <row r="158" spans="1:14" x14ac:dyDescent="0.2">
      <c r="A158" s="20" t="str">
        <f>IF(キューシート計算用!A156&lt;&gt;"",キューシート計算用!A156,"")</f>
        <v/>
      </c>
      <c r="B158" s="20" t="str">
        <f>IF(キューシート計算用!B156&lt;&gt;"",キューシート計算用!B156,"")</f>
        <v/>
      </c>
      <c r="C158" s="20" t="str">
        <f>IF(キューシート計算用!C156&lt;&gt;"",キューシート計算用!C156,"")</f>
        <v/>
      </c>
      <c r="D158" s="21" t="str">
        <f>IF(キューシート計算用!D156&lt;&gt;"",キューシート計算用!D156,"")</f>
        <v/>
      </c>
      <c r="E158" s="21" t="str">
        <f>IF(キューシート計算用!E156&lt;&gt;"",キューシート計算用!E156,"")</f>
        <v/>
      </c>
      <c r="F158" s="20" t="str">
        <f>IF(キューシート計算用!F156&lt;&gt;"",キューシート計算用!F156,"")</f>
        <v/>
      </c>
      <c r="G158" s="20" t="str">
        <f>IF(キューシート計算用!G156&lt;&gt;"",キューシート計算用!G156,"")</f>
        <v/>
      </c>
      <c r="H158" s="20" t="str">
        <f>IF(キューシート計算用!H156&lt;&gt;"",キューシート計算用!H156,"")</f>
        <v/>
      </c>
      <c r="I158" s="20" t="str">
        <f>IF(キューシート計算用!I156&lt;&gt;"",キューシート計算用!I156,"")</f>
        <v/>
      </c>
      <c r="J158" s="20" t="str">
        <f>IF(キューシート計算用!J156&lt;&gt;"",キューシート計算用!J156,"")</f>
        <v/>
      </c>
      <c r="K158" s="40" t="str">
        <f>IF(キューシート計算用!K156&lt;&gt;"",キューシート計算用!K156,"")</f>
        <v/>
      </c>
      <c r="L158" s="40" t="str">
        <f>IF(キューシート計算用!L156&lt;&gt;"",キューシート計算用!L156,"")</f>
        <v/>
      </c>
      <c r="M158" s="22" t="str">
        <f>IF(キューシート計算用!M156&lt;&gt;"",キューシート計算用!M156,"")</f>
        <v/>
      </c>
      <c r="N158" s="22" t="str">
        <f>IF(キューシート計算用!N156&lt;&gt;"",キューシート計算用!N156,"")</f>
        <v/>
      </c>
    </row>
    <row r="159" spans="1:14" x14ac:dyDescent="0.2">
      <c r="A159" s="20" t="str">
        <f>IF(キューシート計算用!A157&lt;&gt;"",キューシート計算用!A157,"")</f>
        <v/>
      </c>
      <c r="B159" s="20" t="str">
        <f>IF(キューシート計算用!B157&lt;&gt;"",キューシート計算用!B157,"")</f>
        <v/>
      </c>
      <c r="C159" s="20" t="str">
        <f>IF(キューシート計算用!C157&lt;&gt;"",キューシート計算用!C157,"")</f>
        <v/>
      </c>
      <c r="D159" s="21" t="str">
        <f>IF(キューシート計算用!D157&lt;&gt;"",キューシート計算用!D157,"")</f>
        <v/>
      </c>
      <c r="E159" s="21" t="str">
        <f>IF(キューシート計算用!E157&lt;&gt;"",キューシート計算用!E157,"")</f>
        <v/>
      </c>
      <c r="F159" s="20" t="str">
        <f>IF(キューシート計算用!F157&lt;&gt;"",キューシート計算用!F157,"")</f>
        <v/>
      </c>
      <c r="G159" s="20" t="str">
        <f>IF(キューシート計算用!G157&lt;&gt;"",キューシート計算用!G157,"")</f>
        <v/>
      </c>
      <c r="H159" s="20" t="str">
        <f>IF(キューシート計算用!H157&lt;&gt;"",キューシート計算用!H157,"")</f>
        <v/>
      </c>
      <c r="I159" s="20" t="str">
        <f>IF(キューシート計算用!I157&lt;&gt;"",キューシート計算用!I157,"")</f>
        <v/>
      </c>
      <c r="J159" s="20" t="str">
        <f>IF(キューシート計算用!J157&lt;&gt;"",キューシート計算用!J157,"")</f>
        <v/>
      </c>
      <c r="K159" s="40" t="str">
        <f>IF(キューシート計算用!K157&lt;&gt;"",キューシート計算用!K157,"")</f>
        <v/>
      </c>
      <c r="L159" s="40" t="str">
        <f>IF(キューシート計算用!L157&lt;&gt;"",キューシート計算用!L157,"")</f>
        <v/>
      </c>
      <c r="M159" s="22" t="str">
        <f>IF(キューシート計算用!M157&lt;&gt;"",キューシート計算用!M157,"")</f>
        <v/>
      </c>
      <c r="N159" s="22" t="str">
        <f>IF(キューシート計算用!N157&lt;&gt;"",キューシート計算用!N157,"")</f>
        <v/>
      </c>
    </row>
    <row r="160" spans="1:14" x14ac:dyDescent="0.2">
      <c r="A160" s="20" t="str">
        <f>IF(キューシート計算用!A158&lt;&gt;"",キューシート計算用!A158,"")</f>
        <v/>
      </c>
      <c r="B160" s="20" t="str">
        <f>IF(キューシート計算用!B158&lt;&gt;"",キューシート計算用!B158,"")</f>
        <v/>
      </c>
      <c r="C160" s="20" t="str">
        <f>IF(キューシート計算用!C158&lt;&gt;"",キューシート計算用!C158,"")</f>
        <v/>
      </c>
      <c r="D160" s="21" t="str">
        <f>IF(キューシート計算用!D158&lt;&gt;"",キューシート計算用!D158,"")</f>
        <v/>
      </c>
      <c r="E160" s="21" t="str">
        <f>IF(キューシート計算用!E158&lt;&gt;"",キューシート計算用!E158,"")</f>
        <v/>
      </c>
      <c r="F160" s="20" t="str">
        <f>IF(キューシート計算用!F158&lt;&gt;"",キューシート計算用!F158,"")</f>
        <v/>
      </c>
      <c r="G160" s="20" t="str">
        <f>IF(キューシート計算用!G158&lt;&gt;"",キューシート計算用!G158,"")</f>
        <v/>
      </c>
      <c r="H160" s="20" t="str">
        <f>IF(キューシート計算用!H158&lt;&gt;"",キューシート計算用!H158,"")</f>
        <v/>
      </c>
      <c r="I160" s="20" t="str">
        <f>IF(キューシート計算用!I158&lt;&gt;"",キューシート計算用!I158,"")</f>
        <v/>
      </c>
      <c r="J160" s="20" t="str">
        <f>IF(キューシート計算用!J158&lt;&gt;"",キューシート計算用!J158,"")</f>
        <v/>
      </c>
      <c r="K160" s="40" t="str">
        <f>IF(キューシート計算用!K158&lt;&gt;"",キューシート計算用!K158,"")</f>
        <v/>
      </c>
      <c r="L160" s="40" t="str">
        <f>IF(キューシート計算用!L158&lt;&gt;"",キューシート計算用!L158,"")</f>
        <v/>
      </c>
      <c r="M160" s="22" t="str">
        <f>IF(キューシート計算用!M158&lt;&gt;"",キューシート計算用!M158,"")</f>
        <v/>
      </c>
      <c r="N160" s="22" t="str">
        <f>IF(キューシート計算用!N158&lt;&gt;"",キューシート計算用!N158,"")</f>
        <v/>
      </c>
    </row>
    <row r="161" spans="1:14" x14ac:dyDescent="0.2">
      <c r="A161" s="20" t="str">
        <f>IF(キューシート計算用!A159&lt;&gt;"",キューシート計算用!A159,"")</f>
        <v/>
      </c>
      <c r="B161" s="20" t="str">
        <f>IF(キューシート計算用!B159&lt;&gt;"",キューシート計算用!B159,"")</f>
        <v/>
      </c>
      <c r="C161" s="20" t="str">
        <f>IF(キューシート計算用!C159&lt;&gt;"",キューシート計算用!C159,"")</f>
        <v/>
      </c>
      <c r="D161" s="21" t="str">
        <f>IF(キューシート計算用!D159&lt;&gt;"",キューシート計算用!D159,"")</f>
        <v/>
      </c>
      <c r="E161" s="21" t="str">
        <f>IF(キューシート計算用!E159&lt;&gt;"",キューシート計算用!E159,"")</f>
        <v/>
      </c>
      <c r="F161" s="20" t="str">
        <f>IF(キューシート計算用!F159&lt;&gt;"",キューシート計算用!F159,"")</f>
        <v/>
      </c>
      <c r="G161" s="20" t="str">
        <f>IF(キューシート計算用!G159&lt;&gt;"",キューシート計算用!G159,"")</f>
        <v/>
      </c>
      <c r="H161" s="20" t="str">
        <f>IF(キューシート計算用!H159&lt;&gt;"",キューシート計算用!H159,"")</f>
        <v/>
      </c>
      <c r="I161" s="20" t="str">
        <f>IF(キューシート計算用!I159&lt;&gt;"",キューシート計算用!I159,"")</f>
        <v/>
      </c>
      <c r="J161" s="20" t="str">
        <f>IF(キューシート計算用!J159&lt;&gt;"",キューシート計算用!J159,"")</f>
        <v/>
      </c>
      <c r="K161" s="40" t="str">
        <f>IF(キューシート計算用!K159&lt;&gt;"",キューシート計算用!K159,"")</f>
        <v/>
      </c>
      <c r="L161" s="40" t="str">
        <f>IF(キューシート計算用!L159&lt;&gt;"",キューシート計算用!L159,"")</f>
        <v/>
      </c>
      <c r="M161" s="22" t="str">
        <f>IF(キューシート計算用!M159&lt;&gt;"",キューシート計算用!M159,"")</f>
        <v/>
      </c>
      <c r="N161" s="22" t="str">
        <f>IF(キューシート計算用!N159&lt;&gt;"",キューシート計算用!N159,"")</f>
        <v/>
      </c>
    </row>
    <row r="162" spans="1:14" x14ac:dyDescent="0.2">
      <c r="A162" s="20" t="str">
        <f>IF(キューシート計算用!A160&lt;&gt;"",キューシート計算用!A160,"")</f>
        <v/>
      </c>
      <c r="B162" s="20" t="str">
        <f>IF(キューシート計算用!B160&lt;&gt;"",キューシート計算用!B160,"")</f>
        <v/>
      </c>
      <c r="C162" s="20" t="str">
        <f>IF(キューシート計算用!C160&lt;&gt;"",キューシート計算用!C160,"")</f>
        <v/>
      </c>
      <c r="D162" s="21" t="str">
        <f>IF(キューシート計算用!D160&lt;&gt;"",キューシート計算用!D160,"")</f>
        <v/>
      </c>
      <c r="E162" s="21" t="str">
        <f>IF(キューシート計算用!E160&lt;&gt;"",キューシート計算用!E160,"")</f>
        <v/>
      </c>
      <c r="F162" s="20" t="str">
        <f>IF(キューシート計算用!F160&lt;&gt;"",キューシート計算用!F160,"")</f>
        <v/>
      </c>
      <c r="G162" s="20" t="str">
        <f>IF(キューシート計算用!G160&lt;&gt;"",キューシート計算用!G160,"")</f>
        <v/>
      </c>
      <c r="H162" s="20" t="str">
        <f>IF(キューシート計算用!H160&lt;&gt;"",キューシート計算用!H160,"")</f>
        <v/>
      </c>
      <c r="I162" s="20" t="str">
        <f>IF(キューシート計算用!I160&lt;&gt;"",キューシート計算用!I160,"")</f>
        <v/>
      </c>
      <c r="J162" s="20" t="str">
        <f>IF(キューシート計算用!J160&lt;&gt;"",キューシート計算用!J160,"")</f>
        <v/>
      </c>
      <c r="K162" s="40" t="str">
        <f>IF(キューシート計算用!K160&lt;&gt;"",キューシート計算用!K160,"")</f>
        <v/>
      </c>
      <c r="L162" s="40" t="str">
        <f>IF(キューシート計算用!L160&lt;&gt;"",キューシート計算用!L160,"")</f>
        <v/>
      </c>
      <c r="M162" s="22" t="str">
        <f>IF(キューシート計算用!M160&lt;&gt;"",キューシート計算用!M160,"")</f>
        <v/>
      </c>
      <c r="N162" s="22" t="str">
        <f>IF(キューシート計算用!N160&lt;&gt;"",キューシート計算用!N160,"")</f>
        <v/>
      </c>
    </row>
    <row r="163" spans="1:14" x14ac:dyDescent="0.2">
      <c r="A163" s="20" t="str">
        <f>IF(キューシート計算用!A161&lt;&gt;"",キューシート計算用!A161,"")</f>
        <v/>
      </c>
      <c r="B163" s="20" t="str">
        <f>IF(キューシート計算用!B161&lt;&gt;"",キューシート計算用!B161,"")</f>
        <v/>
      </c>
      <c r="C163" s="20" t="str">
        <f>IF(キューシート計算用!C161&lt;&gt;"",キューシート計算用!C161,"")</f>
        <v/>
      </c>
      <c r="D163" s="21" t="str">
        <f>IF(キューシート計算用!D161&lt;&gt;"",キューシート計算用!D161,"")</f>
        <v/>
      </c>
      <c r="E163" s="21" t="str">
        <f>IF(キューシート計算用!E161&lt;&gt;"",キューシート計算用!E161,"")</f>
        <v/>
      </c>
      <c r="F163" s="20" t="str">
        <f>IF(キューシート計算用!F161&lt;&gt;"",キューシート計算用!F161,"")</f>
        <v/>
      </c>
      <c r="G163" s="20" t="str">
        <f>IF(キューシート計算用!G161&lt;&gt;"",キューシート計算用!G161,"")</f>
        <v/>
      </c>
      <c r="H163" s="20" t="str">
        <f>IF(キューシート計算用!H161&lt;&gt;"",キューシート計算用!H161,"")</f>
        <v/>
      </c>
      <c r="I163" s="20" t="str">
        <f>IF(キューシート計算用!I161&lt;&gt;"",キューシート計算用!I161,"")</f>
        <v/>
      </c>
      <c r="J163" s="20" t="str">
        <f>IF(キューシート計算用!J161&lt;&gt;"",キューシート計算用!J161,"")</f>
        <v/>
      </c>
      <c r="K163" s="40" t="str">
        <f>IF(キューシート計算用!K161&lt;&gt;"",キューシート計算用!K161,"")</f>
        <v/>
      </c>
      <c r="L163" s="40" t="str">
        <f>IF(キューシート計算用!L161&lt;&gt;"",キューシート計算用!L161,"")</f>
        <v/>
      </c>
      <c r="M163" s="22" t="str">
        <f>IF(キューシート計算用!M161&lt;&gt;"",キューシート計算用!M161,"")</f>
        <v/>
      </c>
      <c r="N163" s="22" t="str">
        <f>IF(キューシート計算用!N161&lt;&gt;"",キューシート計算用!N161,"")</f>
        <v/>
      </c>
    </row>
    <row r="164" spans="1:14" x14ac:dyDescent="0.2">
      <c r="A164" s="20" t="str">
        <f>IF(キューシート計算用!A162&lt;&gt;"",キューシート計算用!A162,"")</f>
        <v/>
      </c>
      <c r="B164" s="20" t="str">
        <f>IF(キューシート計算用!B162&lt;&gt;"",キューシート計算用!B162,"")</f>
        <v/>
      </c>
      <c r="C164" s="20" t="str">
        <f>IF(キューシート計算用!C162&lt;&gt;"",キューシート計算用!C162,"")</f>
        <v/>
      </c>
      <c r="D164" s="21" t="str">
        <f>IF(キューシート計算用!D162&lt;&gt;"",キューシート計算用!D162,"")</f>
        <v/>
      </c>
      <c r="E164" s="21" t="str">
        <f>IF(キューシート計算用!E162&lt;&gt;"",キューシート計算用!E162,"")</f>
        <v/>
      </c>
      <c r="F164" s="20" t="str">
        <f>IF(キューシート計算用!F162&lt;&gt;"",キューシート計算用!F162,"")</f>
        <v/>
      </c>
      <c r="G164" s="20" t="str">
        <f>IF(キューシート計算用!G162&lt;&gt;"",キューシート計算用!G162,"")</f>
        <v/>
      </c>
      <c r="H164" s="20" t="str">
        <f>IF(キューシート計算用!H162&lt;&gt;"",キューシート計算用!H162,"")</f>
        <v/>
      </c>
      <c r="I164" s="20" t="str">
        <f>IF(キューシート計算用!I162&lt;&gt;"",キューシート計算用!I162,"")</f>
        <v/>
      </c>
      <c r="J164" s="20" t="str">
        <f>IF(キューシート計算用!J162&lt;&gt;"",キューシート計算用!J162,"")</f>
        <v/>
      </c>
      <c r="K164" s="40" t="str">
        <f>IF(キューシート計算用!K162&lt;&gt;"",キューシート計算用!K162,"")</f>
        <v/>
      </c>
      <c r="L164" s="40" t="str">
        <f>IF(キューシート計算用!L162&lt;&gt;"",キューシート計算用!L162,"")</f>
        <v/>
      </c>
      <c r="M164" s="22" t="str">
        <f>IF(キューシート計算用!M162&lt;&gt;"",キューシート計算用!M162,"")</f>
        <v/>
      </c>
      <c r="N164" s="22" t="str">
        <f>IF(キューシート計算用!N162&lt;&gt;"",キューシート計算用!N162,"")</f>
        <v/>
      </c>
    </row>
    <row r="165" spans="1:14" x14ac:dyDescent="0.2">
      <c r="A165" s="20" t="str">
        <f>IF(キューシート計算用!A163&lt;&gt;"",キューシート計算用!A163,"")</f>
        <v/>
      </c>
      <c r="B165" s="20" t="str">
        <f>IF(キューシート計算用!B163&lt;&gt;"",キューシート計算用!B163,"")</f>
        <v/>
      </c>
      <c r="C165" s="20" t="str">
        <f>IF(キューシート計算用!C163&lt;&gt;"",キューシート計算用!C163,"")</f>
        <v/>
      </c>
      <c r="D165" s="21" t="str">
        <f>IF(キューシート計算用!D163&lt;&gt;"",キューシート計算用!D163,"")</f>
        <v/>
      </c>
      <c r="E165" s="21" t="str">
        <f>IF(キューシート計算用!E163&lt;&gt;"",キューシート計算用!E163,"")</f>
        <v/>
      </c>
      <c r="F165" s="20" t="str">
        <f>IF(キューシート計算用!F163&lt;&gt;"",キューシート計算用!F163,"")</f>
        <v/>
      </c>
      <c r="G165" s="20" t="str">
        <f>IF(キューシート計算用!G163&lt;&gt;"",キューシート計算用!G163,"")</f>
        <v/>
      </c>
      <c r="H165" s="20" t="str">
        <f>IF(キューシート計算用!H163&lt;&gt;"",キューシート計算用!H163,"")</f>
        <v/>
      </c>
      <c r="I165" s="20" t="str">
        <f>IF(キューシート計算用!I163&lt;&gt;"",キューシート計算用!I163,"")</f>
        <v/>
      </c>
      <c r="J165" s="20" t="str">
        <f>IF(キューシート計算用!J163&lt;&gt;"",キューシート計算用!J163,"")</f>
        <v/>
      </c>
      <c r="K165" s="40" t="str">
        <f>IF(キューシート計算用!K163&lt;&gt;"",キューシート計算用!K163,"")</f>
        <v/>
      </c>
      <c r="L165" s="40" t="str">
        <f>IF(キューシート計算用!L163&lt;&gt;"",キューシート計算用!L163,"")</f>
        <v/>
      </c>
      <c r="M165" s="22" t="str">
        <f>IF(キューシート計算用!M163&lt;&gt;"",キューシート計算用!M163,"")</f>
        <v/>
      </c>
      <c r="N165" s="22" t="str">
        <f>IF(キューシート計算用!N163&lt;&gt;"",キューシート計算用!N163,"")</f>
        <v/>
      </c>
    </row>
    <row r="166" spans="1:14" x14ac:dyDescent="0.2">
      <c r="A166" s="20" t="str">
        <f>IF(キューシート計算用!A164&lt;&gt;"",キューシート計算用!A164,"")</f>
        <v/>
      </c>
      <c r="B166" s="20" t="str">
        <f>IF(キューシート計算用!B164&lt;&gt;"",キューシート計算用!B164,"")</f>
        <v/>
      </c>
      <c r="C166" s="20" t="str">
        <f>IF(キューシート計算用!C164&lt;&gt;"",キューシート計算用!C164,"")</f>
        <v/>
      </c>
      <c r="D166" s="21" t="str">
        <f>IF(キューシート計算用!D164&lt;&gt;"",キューシート計算用!D164,"")</f>
        <v/>
      </c>
      <c r="E166" s="21" t="str">
        <f>IF(キューシート計算用!E164&lt;&gt;"",キューシート計算用!E164,"")</f>
        <v/>
      </c>
      <c r="F166" s="20" t="str">
        <f>IF(キューシート計算用!F164&lt;&gt;"",キューシート計算用!F164,"")</f>
        <v/>
      </c>
      <c r="G166" s="20" t="str">
        <f>IF(キューシート計算用!G164&lt;&gt;"",キューシート計算用!G164,"")</f>
        <v/>
      </c>
      <c r="H166" s="20" t="str">
        <f>IF(キューシート計算用!H164&lt;&gt;"",キューシート計算用!H164,"")</f>
        <v/>
      </c>
      <c r="I166" s="20" t="str">
        <f>IF(キューシート計算用!I164&lt;&gt;"",キューシート計算用!I164,"")</f>
        <v/>
      </c>
      <c r="J166" s="20" t="str">
        <f>IF(キューシート計算用!J164&lt;&gt;"",キューシート計算用!J164,"")</f>
        <v/>
      </c>
      <c r="K166" s="40" t="str">
        <f>IF(キューシート計算用!K164&lt;&gt;"",キューシート計算用!K164,"")</f>
        <v/>
      </c>
      <c r="L166" s="40" t="str">
        <f>IF(キューシート計算用!L164&lt;&gt;"",キューシート計算用!L164,"")</f>
        <v/>
      </c>
      <c r="M166" s="22" t="str">
        <f>IF(キューシート計算用!M164&lt;&gt;"",キューシート計算用!M164,"")</f>
        <v/>
      </c>
      <c r="N166" s="22" t="str">
        <f>IF(キューシート計算用!N164&lt;&gt;"",キューシート計算用!N164,"")</f>
        <v/>
      </c>
    </row>
    <row r="167" spans="1:14" x14ac:dyDescent="0.2">
      <c r="A167" s="20" t="str">
        <f>IF(キューシート計算用!A165&lt;&gt;"",キューシート計算用!A165,"")</f>
        <v/>
      </c>
      <c r="B167" s="20" t="str">
        <f>IF(キューシート計算用!B165&lt;&gt;"",キューシート計算用!B165,"")</f>
        <v/>
      </c>
      <c r="C167" s="20" t="str">
        <f>IF(キューシート計算用!C165&lt;&gt;"",キューシート計算用!C165,"")</f>
        <v/>
      </c>
      <c r="D167" s="21" t="str">
        <f>IF(キューシート計算用!D165&lt;&gt;"",キューシート計算用!D165,"")</f>
        <v/>
      </c>
      <c r="E167" s="21" t="str">
        <f>IF(キューシート計算用!E165&lt;&gt;"",キューシート計算用!E165,"")</f>
        <v/>
      </c>
      <c r="F167" s="20" t="str">
        <f>IF(キューシート計算用!F165&lt;&gt;"",キューシート計算用!F165,"")</f>
        <v/>
      </c>
      <c r="G167" s="20" t="str">
        <f>IF(キューシート計算用!G165&lt;&gt;"",キューシート計算用!G165,"")</f>
        <v/>
      </c>
      <c r="H167" s="20" t="str">
        <f>IF(キューシート計算用!H165&lt;&gt;"",キューシート計算用!H165,"")</f>
        <v/>
      </c>
      <c r="I167" s="20" t="str">
        <f>IF(キューシート計算用!I165&lt;&gt;"",キューシート計算用!I165,"")</f>
        <v/>
      </c>
      <c r="J167" s="20" t="str">
        <f>IF(キューシート計算用!J165&lt;&gt;"",キューシート計算用!J165,"")</f>
        <v/>
      </c>
      <c r="K167" s="40" t="str">
        <f>IF(キューシート計算用!K165&lt;&gt;"",キューシート計算用!K165,"")</f>
        <v/>
      </c>
      <c r="L167" s="40" t="str">
        <f>IF(キューシート計算用!L165&lt;&gt;"",キューシート計算用!L165,"")</f>
        <v/>
      </c>
      <c r="M167" s="22" t="str">
        <f>IF(キューシート計算用!M165&lt;&gt;"",キューシート計算用!M165,"")</f>
        <v/>
      </c>
      <c r="N167" s="22" t="str">
        <f>IF(キューシート計算用!N165&lt;&gt;"",キューシート計算用!N165,"")</f>
        <v/>
      </c>
    </row>
    <row r="168" spans="1:14" x14ac:dyDescent="0.2">
      <c r="A168" s="20" t="str">
        <f>IF(キューシート計算用!A166&lt;&gt;"",キューシート計算用!A166,"")</f>
        <v/>
      </c>
      <c r="B168" s="20" t="str">
        <f>IF(キューシート計算用!B166&lt;&gt;"",キューシート計算用!B166,"")</f>
        <v/>
      </c>
      <c r="C168" s="20" t="str">
        <f>IF(キューシート計算用!C166&lt;&gt;"",キューシート計算用!C166,"")</f>
        <v/>
      </c>
      <c r="D168" s="21" t="str">
        <f>IF(キューシート計算用!D166&lt;&gt;"",キューシート計算用!D166,"")</f>
        <v/>
      </c>
      <c r="E168" s="21" t="str">
        <f>IF(キューシート計算用!E166&lt;&gt;"",キューシート計算用!E166,"")</f>
        <v/>
      </c>
      <c r="F168" s="20" t="str">
        <f>IF(キューシート計算用!F166&lt;&gt;"",キューシート計算用!F166,"")</f>
        <v/>
      </c>
      <c r="G168" s="20" t="str">
        <f>IF(キューシート計算用!G166&lt;&gt;"",キューシート計算用!G166,"")</f>
        <v/>
      </c>
      <c r="H168" s="20" t="str">
        <f>IF(キューシート計算用!H166&lt;&gt;"",キューシート計算用!H166,"")</f>
        <v/>
      </c>
      <c r="I168" s="20" t="str">
        <f>IF(キューシート計算用!I166&lt;&gt;"",キューシート計算用!I166,"")</f>
        <v/>
      </c>
      <c r="J168" s="20" t="str">
        <f>IF(キューシート計算用!J166&lt;&gt;"",キューシート計算用!J166,"")</f>
        <v/>
      </c>
      <c r="K168" s="40" t="str">
        <f>IF(キューシート計算用!K166&lt;&gt;"",キューシート計算用!K166,"")</f>
        <v/>
      </c>
      <c r="L168" s="40" t="str">
        <f>IF(キューシート計算用!L166&lt;&gt;"",キューシート計算用!L166,"")</f>
        <v/>
      </c>
      <c r="M168" s="22" t="str">
        <f>IF(キューシート計算用!M166&lt;&gt;"",キューシート計算用!M166,"")</f>
        <v/>
      </c>
      <c r="N168" s="22" t="str">
        <f>IF(キューシート計算用!N166&lt;&gt;"",キューシート計算用!N166,"")</f>
        <v/>
      </c>
    </row>
    <row r="169" spans="1:14" x14ac:dyDescent="0.2">
      <c r="A169" s="20" t="str">
        <f>IF(キューシート計算用!A167&lt;&gt;"",キューシート計算用!A167,"")</f>
        <v/>
      </c>
      <c r="B169" s="20" t="str">
        <f>IF(キューシート計算用!B167&lt;&gt;"",キューシート計算用!B167,"")</f>
        <v/>
      </c>
      <c r="C169" s="20" t="str">
        <f>IF(キューシート計算用!C167&lt;&gt;"",キューシート計算用!C167,"")</f>
        <v/>
      </c>
      <c r="D169" s="21" t="str">
        <f>IF(キューシート計算用!D167&lt;&gt;"",キューシート計算用!D167,"")</f>
        <v/>
      </c>
      <c r="E169" s="21" t="str">
        <f>IF(キューシート計算用!E167&lt;&gt;"",キューシート計算用!E167,"")</f>
        <v/>
      </c>
      <c r="F169" s="20" t="str">
        <f>IF(キューシート計算用!F167&lt;&gt;"",キューシート計算用!F167,"")</f>
        <v/>
      </c>
      <c r="G169" s="20" t="str">
        <f>IF(キューシート計算用!G167&lt;&gt;"",キューシート計算用!G167,"")</f>
        <v/>
      </c>
      <c r="H169" s="20" t="str">
        <f>IF(キューシート計算用!H167&lt;&gt;"",キューシート計算用!H167,"")</f>
        <v/>
      </c>
      <c r="I169" s="20" t="str">
        <f>IF(キューシート計算用!I167&lt;&gt;"",キューシート計算用!I167,"")</f>
        <v/>
      </c>
      <c r="J169" s="20" t="str">
        <f>IF(キューシート計算用!J167&lt;&gt;"",キューシート計算用!J167,"")</f>
        <v/>
      </c>
      <c r="K169" s="40" t="str">
        <f>IF(キューシート計算用!K167&lt;&gt;"",キューシート計算用!K167,"")</f>
        <v/>
      </c>
      <c r="L169" s="40" t="str">
        <f>IF(キューシート計算用!L167&lt;&gt;"",キューシート計算用!L167,"")</f>
        <v/>
      </c>
      <c r="M169" s="22" t="str">
        <f>IF(キューシート計算用!M167&lt;&gt;"",キューシート計算用!M167,"")</f>
        <v/>
      </c>
      <c r="N169" s="22" t="str">
        <f>IF(キューシート計算用!N167&lt;&gt;"",キューシート計算用!N167,"")</f>
        <v/>
      </c>
    </row>
    <row r="170" spans="1:14" x14ac:dyDescent="0.2">
      <c r="A170" s="20" t="str">
        <f>IF(キューシート計算用!A168&lt;&gt;"",キューシート計算用!A168,"")</f>
        <v/>
      </c>
      <c r="B170" s="20" t="str">
        <f>IF(キューシート計算用!B168&lt;&gt;"",キューシート計算用!B168,"")</f>
        <v/>
      </c>
      <c r="C170" s="20" t="str">
        <f>IF(キューシート計算用!C168&lt;&gt;"",キューシート計算用!C168,"")</f>
        <v/>
      </c>
      <c r="D170" s="21" t="str">
        <f>IF(キューシート計算用!D168&lt;&gt;"",キューシート計算用!D168,"")</f>
        <v/>
      </c>
      <c r="E170" s="21" t="str">
        <f>IF(キューシート計算用!E168&lt;&gt;"",キューシート計算用!E168,"")</f>
        <v/>
      </c>
      <c r="F170" s="20" t="str">
        <f>IF(キューシート計算用!F168&lt;&gt;"",キューシート計算用!F168,"")</f>
        <v/>
      </c>
      <c r="G170" s="20" t="str">
        <f>IF(キューシート計算用!G168&lt;&gt;"",キューシート計算用!G168,"")</f>
        <v/>
      </c>
      <c r="H170" s="20" t="str">
        <f>IF(キューシート計算用!H168&lt;&gt;"",キューシート計算用!H168,"")</f>
        <v/>
      </c>
      <c r="I170" s="20" t="str">
        <f>IF(キューシート計算用!I168&lt;&gt;"",キューシート計算用!I168,"")</f>
        <v/>
      </c>
      <c r="J170" s="20" t="str">
        <f>IF(キューシート計算用!J168&lt;&gt;"",キューシート計算用!J168,"")</f>
        <v/>
      </c>
      <c r="K170" s="40" t="str">
        <f>IF(キューシート計算用!K168&lt;&gt;"",キューシート計算用!K168,"")</f>
        <v/>
      </c>
      <c r="L170" s="40" t="str">
        <f>IF(キューシート計算用!L168&lt;&gt;"",キューシート計算用!L168,"")</f>
        <v/>
      </c>
      <c r="M170" s="22" t="str">
        <f>IF(キューシート計算用!M168&lt;&gt;"",キューシート計算用!M168,"")</f>
        <v/>
      </c>
      <c r="N170" s="22" t="str">
        <f>IF(キューシート計算用!N168&lt;&gt;"",キューシート計算用!N168,"")</f>
        <v/>
      </c>
    </row>
    <row r="171" spans="1:14" x14ac:dyDescent="0.2">
      <c r="A171" s="20" t="str">
        <f>IF(キューシート計算用!A169&lt;&gt;"",キューシート計算用!A169,"")</f>
        <v/>
      </c>
      <c r="B171" s="20" t="str">
        <f>IF(キューシート計算用!B169&lt;&gt;"",キューシート計算用!B169,"")</f>
        <v/>
      </c>
      <c r="C171" s="20" t="str">
        <f>IF(キューシート計算用!C169&lt;&gt;"",キューシート計算用!C169,"")</f>
        <v/>
      </c>
      <c r="D171" s="21" t="str">
        <f>IF(キューシート計算用!D169&lt;&gt;"",キューシート計算用!D169,"")</f>
        <v/>
      </c>
      <c r="E171" s="21" t="str">
        <f>IF(キューシート計算用!E169&lt;&gt;"",キューシート計算用!E169,"")</f>
        <v/>
      </c>
      <c r="F171" s="20" t="str">
        <f>IF(キューシート計算用!F169&lt;&gt;"",キューシート計算用!F169,"")</f>
        <v/>
      </c>
      <c r="G171" s="20" t="str">
        <f>IF(キューシート計算用!G169&lt;&gt;"",キューシート計算用!G169,"")</f>
        <v/>
      </c>
      <c r="H171" s="20" t="str">
        <f>IF(キューシート計算用!H169&lt;&gt;"",キューシート計算用!H169,"")</f>
        <v/>
      </c>
      <c r="I171" s="20" t="str">
        <f>IF(キューシート計算用!I169&lt;&gt;"",キューシート計算用!I169,"")</f>
        <v/>
      </c>
      <c r="J171" s="20" t="str">
        <f>IF(キューシート計算用!J169&lt;&gt;"",キューシート計算用!J169,"")</f>
        <v/>
      </c>
      <c r="K171" s="40" t="str">
        <f>IF(キューシート計算用!K169&lt;&gt;"",キューシート計算用!K169,"")</f>
        <v/>
      </c>
      <c r="L171" s="40" t="str">
        <f>IF(キューシート計算用!L169&lt;&gt;"",キューシート計算用!L169,"")</f>
        <v/>
      </c>
      <c r="M171" s="22" t="str">
        <f>IF(キューシート計算用!M169&lt;&gt;"",キューシート計算用!M169,"")</f>
        <v/>
      </c>
      <c r="N171" s="22" t="str">
        <f>IF(キューシート計算用!N169&lt;&gt;"",キューシート計算用!N169,"")</f>
        <v/>
      </c>
    </row>
    <row r="172" spans="1:14" x14ac:dyDescent="0.2">
      <c r="A172" s="20" t="str">
        <f>IF(キューシート計算用!A170&lt;&gt;"",キューシート計算用!A170,"")</f>
        <v/>
      </c>
      <c r="B172" s="20" t="str">
        <f>IF(キューシート計算用!B170&lt;&gt;"",キューシート計算用!B170,"")</f>
        <v/>
      </c>
      <c r="C172" s="20" t="str">
        <f>IF(キューシート計算用!C170&lt;&gt;"",キューシート計算用!C170,"")</f>
        <v/>
      </c>
      <c r="D172" s="21" t="str">
        <f>IF(キューシート計算用!D170&lt;&gt;"",キューシート計算用!D170,"")</f>
        <v/>
      </c>
      <c r="E172" s="21" t="str">
        <f>IF(キューシート計算用!E170&lt;&gt;"",キューシート計算用!E170,"")</f>
        <v/>
      </c>
      <c r="F172" s="20" t="str">
        <f>IF(キューシート計算用!F170&lt;&gt;"",キューシート計算用!F170,"")</f>
        <v/>
      </c>
      <c r="G172" s="20" t="str">
        <f>IF(キューシート計算用!G170&lt;&gt;"",キューシート計算用!G170,"")</f>
        <v/>
      </c>
      <c r="H172" s="20" t="str">
        <f>IF(キューシート計算用!H170&lt;&gt;"",キューシート計算用!H170,"")</f>
        <v/>
      </c>
      <c r="I172" s="20" t="str">
        <f>IF(キューシート計算用!I170&lt;&gt;"",キューシート計算用!I170,"")</f>
        <v/>
      </c>
      <c r="J172" s="20" t="str">
        <f>IF(キューシート計算用!J170&lt;&gt;"",キューシート計算用!J170,"")</f>
        <v/>
      </c>
      <c r="K172" s="40" t="str">
        <f>IF(キューシート計算用!K170&lt;&gt;"",キューシート計算用!K170,"")</f>
        <v/>
      </c>
      <c r="L172" s="40" t="str">
        <f>IF(キューシート計算用!L170&lt;&gt;"",キューシート計算用!L170,"")</f>
        <v/>
      </c>
      <c r="M172" s="22" t="str">
        <f>IF(キューシート計算用!M170&lt;&gt;"",キューシート計算用!M170,"")</f>
        <v/>
      </c>
      <c r="N172" s="22" t="str">
        <f>IF(キューシート計算用!N170&lt;&gt;"",キューシート計算用!N170,"")</f>
        <v/>
      </c>
    </row>
    <row r="173" spans="1:14" x14ac:dyDescent="0.2">
      <c r="A173" s="20" t="str">
        <f>IF(キューシート計算用!A171&lt;&gt;"",キューシート計算用!A171,"")</f>
        <v/>
      </c>
      <c r="B173" s="20" t="str">
        <f>IF(キューシート計算用!B171&lt;&gt;"",キューシート計算用!B171,"")</f>
        <v/>
      </c>
      <c r="C173" s="20" t="str">
        <f>IF(キューシート計算用!C171&lt;&gt;"",キューシート計算用!C171,"")</f>
        <v/>
      </c>
      <c r="D173" s="21" t="str">
        <f>IF(キューシート計算用!D171&lt;&gt;"",キューシート計算用!D171,"")</f>
        <v/>
      </c>
      <c r="E173" s="21" t="str">
        <f>IF(キューシート計算用!E171&lt;&gt;"",キューシート計算用!E171,"")</f>
        <v/>
      </c>
      <c r="F173" s="20" t="str">
        <f>IF(キューシート計算用!F171&lt;&gt;"",キューシート計算用!F171,"")</f>
        <v/>
      </c>
      <c r="G173" s="20" t="str">
        <f>IF(キューシート計算用!G171&lt;&gt;"",キューシート計算用!G171,"")</f>
        <v/>
      </c>
      <c r="H173" s="20" t="str">
        <f>IF(キューシート計算用!H171&lt;&gt;"",キューシート計算用!H171,"")</f>
        <v/>
      </c>
      <c r="I173" s="20" t="str">
        <f>IF(キューシート計算用!I171&lt;&gt;"",キューシート計算用!I171,"")</f>
        <v/>
      </c>
      <c r="J173" s="20" t="str">
        <f>IF(キューシート計算用!J171&lt;&gt;"",キューシート計算用!J171,"")</f>
        <v/>
      </c>
      <c r="K173" s="40" t="str">
        <f>IF(キューシート計算用!K171&lt;&gt;"",キューシート計算用!K171,"")</f>
        <v/>
      </c>
      <c r="L173" s="40" t="str">
        <f>IF(キューシート計算用!L171&lt;&gt;"",キューシート計算用!L171,"")</f>
        <v/>
      </c>
      <c r="M173" s="22" t="str">
        <f>IF(キューシート計算用!M171&lt;&gt;"",キューシート計算用!M171,"")</f>
        <v/>
      </c>
      <c r="N173" s="22" t="str">
        <f>IF(キューシート計算用!N171&lt;&gt;"",キューシート計算用!N171,"")</f>
        <v/>
      </c>
    </row>
    <row r="174" spans="1:14" x14ac:dyDescent="0.2">
      <c r="A174" s="20" t="str">
        <f>IF(キューシート計算用!A172&lt;&gt;"",キューシート計算用!A172,"")</f>
        <v/>
      </c>
      <c r="B174" s="20" t="str">
        <f>IF(キューシート計算用!B172&lt;&gt;"",キューシート計算用!B172,"")</f>
        <v/>
      </c>
      <c r="C174" s="20" t="str">
        <f>IF(キューシート計算用!C172&lt;&gt;"",キューシート計算用!C172,"")</f>
        <v/>
      </c>
      <c r="D174" s="21" t="str">
        <f>IF(キューシート計算用!D172&lt;&gt;"",キューシート計算用!D172,"")</f>
        <v/>
      </c>
      <c r="E174" s="21" t="str">
        <f>IF(キューシート計算用!E172&lt;&gt;"",キューシート計算用!E172,"")</f>
        <v/>
      </c>
      <c r="F174" s="20" t="str">
        <f>IF(キューシート計算用!F172&lt;&gt;"",キューシート計算用!F172,"")</f>
        <v/>
      </c>
      <c r="G174" s="20" t="str">
        <f>IF(キューシート計算用!G172&lt;&gt;"",キューシート計算用!G172,"")</f>
        <v/>
      </c>
      <c r="H174" s="20" t="str">
        <f>IF(キューシート計算用!H172&lt;&gt;"",キューシート計算用!H172,"")</f>
        <v/>
      </c>
      <c r="I174" s="20" t="str">
        <f>IF(キューシート計算用!I172&lt;&gt;"",キューシート計算用!I172,"")</f>
        <v/>
      </c>
      <c r="J174" s="20" t="str">
        <f>IF(キューシート計算用!J172&lt;&gt;"",キューシート計算用!J172,"")</f>
        <v/>
      </c>
      <c r="K174" s="40" t="str">
        <f>IF(キューシート計算用!K172&lt;&gt;"",キューシート計算用!K172,"")</f>
        <v/>
      </c>
      <c r="L174" s="40" t="str">
        <f>IF(キューシート計算用!L172&lt;&gt;"",キューシート計算用!L172,"")</f>
        <v/>
      </c>
      <c r="M174" s="22" t="str">
        <f>IF(キューシート計算用!M172&lt;&gt;"",キューシート計算用!M172,"")</f>
        <v/>
      </c>
      <c r="N174" s="22" t="str">
        <f>IF(キューシート計算用!N172&lt;&gt;"",キューシート計算用!N172,"")</f>
        <v/>
      </c>
    </row>
    <row r="175" spans="1:14" x14ac:dyDescent="0.2">
      <c r="A175" s="20" t="str">
        <f>IF(キューシート計算用!A173&lt;&gt;"",キューシート計算用!A173,"")</f>
        <v/>
      </c>
      <c r="B175" s="20" t="str">
        <f>IF(キューシート計算用!B173&lt;&gt;"",キューシート計算用!B173,"")</f>
        <v/>
      </c>
      <c r="C175" s="20" t="str">
        <f>IF(キューシート計算用!C173&lt;&gt;"",キューシート計算用!C173,"")</f>
        <v/>
      </c>
      <c r="D175" s="21" t="str">
        <f>IF(キューシート計算用!D173&lt;&gt;"",キューシート計算用!D173,"")</f>
        <v/>
      </c>
      <c r="E175" s="21" t="str">
        <f>IF(キューシート計算用!E173&lt;&gt;"",キューシート計算用!E173,"")</f>
        <v/>
      </c>
      <c r="F175" s="20" t="str">
        <f>IF(キューシート計算用!F173&lt;&gt;"",キューシート計算用!F173,"")</f>
        <v/>
      </c>
      <c r="G175" s="20" t="str">
        <f>IF(キューシート計算用!G173&lt;&gt;"",キューシート計算用!G173,"")</f>
        <v/>
      </c>
      <c r="H175" s="20" t="str">
        <f>IF(キューシート計算用!H173&lt;&gt;"",キューシート計算用!H173,"")</f>
        <v/>
      </c>
      <c r="I175" s="20" t="str">
        <f>IF(キューシート計算用!I173&lt;&gt;"",キューシート計算用!I173,"")</f>
        <v/>
      </c>
      <c r="J175" s="20" t="str">
        <f>IF(キューシート計算用!J173&lt;&gt;"",キューシート計算用!J173,"")</f>
        <v/>
      </c>
      <c r="K175" s="40" t="str">
        <f>IF(キューシート計算用!K173&lt;&gt;"",キューシート計算用!K173,"")</f>
        <v/>
      </c>
      <c r="L175" s="40" t="str">
        <f>IF(キューシート計算用!L173&lt;&gt;"",キューシート計算用!L173,"")</f>
        <v/>
      </c>
      <c r="M175" s="22" t="str">
        <f>IF(キューシート計算用!M173&lt;&gt;"",キューシート計算用!M173,"")</f>
        <v/>
      </c>
      <c r="N175" s="22" t="str">
        <f>IF(キューシート計算用!N173&lt;&gt;"",キューシート計算用!N173,"")</f>
        <v/>
      </c>
    </row>
    <row r="176" spans="1:14" x14ac:dyDescent="0.2">
      <c r="A176" s="20" t="str">
        <f>IF(キューシート計算用!A174&lt;&gt;"",キューシート計算用!A174,"")</f>
        <v/>
      </c>
      <c r="B176" s="20" t="str">
        <f>IF(キューシート計算用!B174&lt;&gt;"",キューシート計算用!B174,"")</f>
        <v/>
      </c>
      <c r="C176" s="20" t="str">
        <f>IF(キューシート計算用!C174&lt;&gt;"",キューシート計算用!C174,"")</f>
        <v/>
      </c>
      <c r="D176" s="21" t="str">
        <f>IF(キューシート計算用!D174&lt;&gt;"",キューシート計算用!D174,"")</f>
        <v/>
      </c>
      <c r="E176" s="21" t="str">
        <f>IF(キューシート計算用!E174&lt;&gt;"",キューシート計算用!E174,"")</f>
        <v/>
      </c>
      <c r="F176" s="20" t="str">
        <f>IF(キューシート計算用!F174&lt;&gt;"",キューシート計算用!F174,"")</f>
        <v/>
      </c>
      <c r="G176" s="20" t="str">
        <f>IF(キューシート計算用!G174&lt;&gt;"",キューシート計算用!G174,"")</f>
        <v/>
      </c>
      <c r="H176" s="20" t="str">
        <f>IF(キューシート計算用!H174&lt;&gt;"",キューシート計算用!H174,"")</f>
        <v/>
      </c>
      <c r="I176" s="20" t="str">
        <f>IF(キューシート計算用!I174&lt;&gt;"",キューシート計算用!I174,"")</f>
        <v/>
      </c>
      <c r="J176" s="20" t="str">
        <f>IF(キューシート計算用!J174&lt;&gt;"",キューシート計算用!J174,"")</f>
        <v/>
      </c>
      <c r="K176" s="40" t="str">
        <f>IF(キューシート計算用!K174&lt;&gt;"",キューシート計算用!K174,"")</f>
        <v/>
      </c>
      <c r="L176" s="40" t="str">
        <f>IF(キューシート計算用!L174&lt;&gt;"",キューシート計算用!L174,"")</f>
        <v/>
      </c>
      <c r="M176" s="22" t="str">
        <f>IF(キューシート計算用!M174&lt;&gt;"",キューシート計算用!M174,"")</f>
        <v/>
      </c>
      <c r="N176" s="22" t="str">
        <f>IF(キューシート計算用!N174&lt;&gt;"",キューシート計算用!N174,"")</f>
        <v/>
      </c>
    </row>
    <row r="177" spans="1:14" x14ac:dyDescent="0.2">
      <c r="A177" s="20" t="str">
        <f>IF(キューシート計算用!A175&lt;&gt;"",キューシート計算用!A175,"")</f>
        <v/>
      </c>
      <c r="B177" s="20" t="str">
        <f>IF(キューシート計算用!B175&lt;&gt;"",キューシート計算用!B175,"")</f>
        <v/>
      </c>
      <c r="C177" s="20" t="str">
        <f>IF(キューシート計算用!C175&lt;&gt;"",キューシート計算用!C175,"")</f>
        <v/>
      </c>
      <c r="D177" s="21" t="str">
        <f>IF(キューシート計算用!D175&lt;&gt;"",キューシート計算用!D175,"")</f>
        <v/>
      </c>
      <c r="E177" s="21" t="str">
        <f>IF(キューシート計算用!E175&lt;&gt;"",キューシート計算用!E175,"")</f>
        <v/>
      </c>
      <c r="F177" s="20" t="str">
        <f>IF(キューシート計算用!F175&lt;&gt;"",キューシート計算用!F175,"")</f>
        <v/>
      </c>
      <c r="G177" s="20" t="str">
        <f>IF(キューシート計算用!G175&lt;&gt;"",キューシート計算用!G175,"")</f>
        <v/>
      </c>
      <c r="H177" s="20" t="str">
        <f>IF(キューシート計算用!H175&lt;&gt;"",キューシート計算用!H175,"")</f>
        <v/>
      </c>
      <c r="I177" s="20" t="str">
        <f>IF(キューシート計算用!I175&lt;&gt;"",キューシート計算用!I175,"")</f>
        <v/>
      </c>
      <c r="J177" s="20" t="str">
        <f>IF(キューシート計算用!J175&lt;&gt;"",キューシート計算用!J175,"")</f>
        <v/>
      </c>
      <c r="K177" s="40" t="str">
        <f>IF(キューシート計算用!K175&lt;&gt;"",キューシート計算用!K175,"")</f>
        <v/>
      </c>
      <c r="L177" s="40" t="str">
        <f>IF(キューシート計算用!L175&lt;&gt;"",キューシート計算用!L175,"")</f>
        <v/>
      </c>
      <c r="M177" s="22" t="str">
        <f>IF(キューシート計算用!M175&lt;&gt;"",キューシート計算用!M175,"")</f>
        <v/>
      </c>
      <c r="N177" s="22" t="str">
        <f>IF(キューシート計算用!N175&lt;&gt;"",キューシート計算用!N175,"")</f>
        <v/>
      </c>
    </row>
    <row r="178" spans="1:14" x14ac:dyDescent="0.2">
      <c r="A178" s="20" t="str">
        <f>IF(キューシート計算用!A176&lt;&gt;"",キューシート計算用!A176,"")</f>
        <v/>
      </c>
      <c r="B178" s="20" t="str">
        <f>IF(キューシート計算用!B176&lt;&gt;"",キューシート計算用!B176,"")</f>
        <v/>
      </c>
      <c r="C178" s="20" t="str">
        <f>IF(キューシート計算用!C176&lt;&gt;"",キューシート計算用!C176,"")</f>
        <v/>
      </c>
      <c r="D178" s="21" t="str">
        <f>IF(キューシート計算用!D176&lt;&gt;"",キューシート計算用!D176,"")</f>
        <v/>
      </c>
      <c r="E178" s="21" t="str">
        <f>IF(キューシート計算用!E176&lt;&gt;"",キューシート計算用!E176,"")</f>
        <v/>
      </c>
      <c r="F178" s="20" t="str">
        <f>IF(キューシート計算用!F176&lt;&gt;"",キューシート計算用!F176,"")</f>
        <v/>
      </c>
      <c r="G178" s="20" t="str">
        <f>IF(キューシート計算用!G176&lt;&gt;"",キューシート計算用!G176,"")</f>
        <v/>
      </c>
      <c r="H178" s="20" t="str">
        <f>IF(キューシート計算用!H176&lt;&gt;"",キューシート計算用!H176,"")</f>
        <v/>
      </c>
      <c r="I178" s="20" t="str">
        <f>IF(キューシート計算用!I176&lt;&gt;"",キューシート計算用!I176,"")</f>
        <v/>
      </c>
      <c r="J178" s="20" t="str">
        <f>IF(キューシート計算用!J176&lt;&gt;"",キューシート計算用!J176,"")</f>
        <v/>
      </c>
      <c r="K178" s="40" t="str">
        <f>IF(キューシート計算用!K176&lt;&gt;"",キューシート計算用!K176,"")</f>
        <v/>
      </c>
      <c r="L178" s="40" t="str">
        <f>IF(キューシート計算用!L176&lt;&gt;"",キューシート計算用!L176,"")</f>
        <v/>
      </c>
      <c r="M178" s="22" t="str">
        <f>IF(キューシート計算用!M176&lt;&gt;"",キューシート計算用!M176,"")</f>
        <v/>
      </c>
      <c r="N178" s="22" t="str">
        <f>IF(キューシート計算用!N176&lt;&gt;"",キューシート計算用!N176,"")</f>
        <v/>
      </c>
    </row>
    <row r="179" spans="1:14" x14ac:dyDescent="0.2">
      <c r="A179" s="20" t="str">
        <f>IF(キューシート計算用!A177&lt;&gt;"",キューシート計算用!A177,"")</f>
        <v/>
      </c>
      <c r="B179" s="20" t="str">
        <f>IF(キューシート計算用!B177&lt;&gt;"",キューシート計算用!B177,"")</f>
        <v/>
      </c>
      <c r="C179" s="20" t="str">
        <f>IF(キューシート計算用!C177&lt;&gt;"",キューシート計算用!C177,"")</f>
        <v/>
      </c>
      <c r="D179" s="21" t="str">
        <f>IF(キューシート計算用!D177&lt;&gt;"",キューシート計算用!D177,"")</f>
        <v/>
      </c>
      <c r="E179" s="21" t="str">
        <f>IF(キューシート計算用!E177&lt;&gt;"",キューシート計算用!E177,"")</f>
        <v/>
      </c>
      <c r="F179" s="20" t="str">
        <f>IF(キューシート計算用!F177&lt;&gt;"",キューシート計算用!F177,"")</f>
        <v/>
      </c>
      <c r="G179" s="20" t="str">
        <f>IF(キューシート計算用!G177&lt;&gt;"",キューシート計算用!G177,"")</f>
        <v/>
      </c>
      <c r="H179" s="20" t="str">
        <f>IF(キューシート計算用!H177&lt;&gt;"",キューシート計算用!H177,"")</f>
        <v/>
      </c>
      <c r="I179" s="20" t="str">
        <f>IF(キューシート計算用!I177&lt;&gt;"",キューシート計算用!I177,"")</f>
        <v/>
      </c>
      <c r="J179" s="20" t="str">
        <f>IF(キューシート計算用!J177&lt;&gt;"",キューシート計算用!J177,"")</f>
        <v/>
      </c>
      <c r="K179" s="40" t="str">
        <f>IF(キューシート計算用!K177&lt;&gt;"",キューシート計算用!K177,"")</f>
        <v/>
      </c>
      <c r="L179" s="40" t="str">
        <f>IF(キューシート計算用!L177&lt;&gt;"",キューシート計算用!L177,"")</f>
        <v/>
      </c>
      <c r="M179" s="22" t="str">
        <f>IF(キューシート計算用!M177&lt;&gt;"",キューシート計算用!M177,"")</f>
        <v/>
      </c>
      <c r="N179" s="22" t="str">
        <f>IF(キューシート計算用!N177&lt;&gt;"",キューシート計算用!N177,"")</f>
        <v/>
      </c>
    </row>
    <row r="180" spans="1:14" x14ac:dyDescent="0.2">
      <c r="A180" s="20" t="str">
        <f>IF(キューシート計算用!A178&lt;&gt;"",キューシート計算用!A178,"")</f>
        <v/>
      </c>
      <c r="B180" s="20" t="str">
        <f>IF(キューシート計算用!B178&lt;&gt;"",キューシート計算用!B178,"")</f>
        <v/>
      </c>
      <c r="C180" s="20" t="str">
        <f>IF(キューシート計算用!C178&lt;&gt;"",キューシート計算用!C178,"")</f>
        <v/>
      </c>
      <c r="D180" s="21" t="str">
        <f>IF(キューシート計算用!D178&lt;&gt;"",キューシート計算用!D178,"")</f>
        <v/>
      </c>
      <c r="E180" s="21" t="str">
        <f>IF(キューシート計算用!E178&lt;&gt;"",キューシート計算用!E178,"")</f>
        <v/>
      </c>
      <c r="F180" s="20" t="str">
        <f>IF(キューシート計算用!F178&lt;&gt;"",キューシート計算用!F178,"")</f>
        <v/>
      </c>
      <c r="G180" s="20" t="str">
        <f>IF(キューシート計算用!G178&lt;&gt;"",キューシート計算用!G178,"")</f>
        <v/>
      </c>
      <c r="H180" s="20" t="str">
        <f>IF(キューシート計算用!H178&lt;&gt;"",キューシート計算用!H178,"")</f>
        <v/>
      </c>
      <c r="I180" s="20" t="str">
        <f>IF(キューシート計算用!I178&lt;&gt;"",キューシート計算用!I178,"")</f>
        <v/>
      </c>
      <c r="J180" s="20" t="str">
        <f>IF(キューシート計算用!J178&lt;&gt;"",キューシート計算用!J178,"")</f>
        <v/>
      </c>
      <c r="K180" s="40" t="str">
        <f>IF(キューシート計算用!K178&lt;&gt;"",キューシート計算用!K178,"")</f>
        <v/>
      </c>
      <c r="L180" s="40" t="str">
        <f>IF(キューシート計算用!L178&lt;&gt;"",キューシート計算用!L178,"")</f>
        <v/>
      </c>
      <c r="M180" s="22" t="str">
        <f>IF(キューシート計算用!M178&lt;&gt;"",キューシート計算用!M178,"")</f>
        <v/>
      </c>
      <c r="N180" s="22" t="str">
        <f>IF(キューシート計算用!N178&lt;&gt;"",キューシート計算用!N178,"")</f>
        <v/>
      </c>
    </row>
    <row r="181" spans="1:14" x14ac:dyDescent="0.2">
      <c r="A181" s="20" t="str">
        <f>IF(キューシート計算用!A179&lt;&gt;"",キューシート計算用!A179,"")</f>
        <v/>
      </c>
      <c r="B181" s="20" t="str">
        <f>IF(キューシート計算用!B179&lt;&gt;"",キューシート計算用!B179,"")</f>
        <v/>
      </c>
      <c r="C181" s="20" t="str">
        <f>IF(キューシート計算用!C179&lt;&gt;"",キューシート計算用!C179,"")</f>
        <v/>
      </c>
      <c r="D181" s="21" t="str">
        <f>IF(キューシート計算用!D179&lt;&gt;"",キューシート計算用!D179,"")</f>
        <v/>
      </c>
      <c r="E181" s="21" t="str">
        <f>IF(キューシート計算用!E179&lt;&gt;"",キューシート計算用!E179,"")</f>
        <v/>
      </c>
      <c r="F181" s="20" t="str">
        <f>IF(キューシート計算用!F179&lt;&gt;"",キューシート計算用!F179,"")</f>
        <v/>
      </c>
      <c r="G181" s="20" t="str">
        <f>IF(キューシート計算用!G179&lt;&gt;"",キューシート計算用!G179,"")</f>
        <v/>
      </c>
      <c r="H181" s="20" t="str">
        <f>IF(キューシート計算用!H179&lt;&gt;"",キューシート計算用!H179,"")</f>
        <v/>
      </c>
      <c r="I181" s="20" t="str">
        <f>IF(キューシート計算用!I179&lt;&gt;"",キューシート計算用!I179,"")</f>
        <v/>
      </c>
      <c r="J181" s="20" t="str">
        <f>IF(キューシート計算用!J179&lt;&gt;"",キューシート計算用!J179,"")</f>
        <v/>
      </c>
      <c r="K181" s="40" t="str">
        <f>IF(キューシート計算用!K179&lt;&gt;"",キューシート計算用!K179,"")</f>
        <v/>
      </c>
      <c r="L181" s="40" t="str">
        <f>IF(キューシート計算用!L179&lt;&gt;"",キューシート計算用!L179,"")</f>
        <v/>
      </c>
      <c r="M181" s="22" t="str">
        <f>IF(キューシート計算用!M179&lt;&gt;"",キューシート計算用!M179,"")</f>
        <v/>
      </c>
      <c r="N181" s="22" t="str">
        <f>IF(キューシート計算用!N179&lt;&gt;"",キューシート計算用!N179,"")</f>
        <v/>
      </c>
    </row>
    <row r="182" spans="1:14" x14ac:dyDescent="0.2">
      <c r="A182" s="20" t="str">
        <f>IF(キューシート計算用!A180&lt;&gt;"",キューシート計算用!A180,"")</f>
        <v/>
      </c>
      <c r="B182" s="20" t="str">
        <f>IF(キューシート計算用!B180&lt;&gt;"",キューシート計算用!B180,"")</f>
        <v/>
      </c>
      <c r="C182" s="20" t="str">
        <f>IF(キューシート計算用!C180&lt;&gt;"",キューシート計算用!C180,"")</f>
        <v/>
      </c>
      <c r="D182" s="21" t="str">
        <f>IF(キューシート計算用!D180&lt;&gt;"",キューシート計算用!D180,"")</f>
        <v/>
      </c>
      <c r="E182" s="21" t="str">
        <f>IF(キューシート計算用!E180&lt;&gt;"",キューシート計算用!E180,"")</f>
        <v/>
      </c>
      <c r="F182" s="20" t="str">
        <f>IF(キューシート計算用!F180&lt;&gt;"",キューシート計算用!F180,"")</f>
        <v/>
      </c>
      <c r="G182" s="20" t="str">
        <f>IF(キューシート計算用!G180&lt;&gt;"",キューシート計算用!G180,"")</f>
        <v/>
      </c>
      <c r="H182" s="20" t="str">
        <f>IF(キューシート計算用!H180&lt;&gt;"",キューシート計算用!H180,"")</f>
        <v/>
      </c>
      <c r="I182" s="20" t="str">
        <f>IF(キューシート計算用!I180&lt;&gt;"",キューシート計算用!I180,"")</f>
        <v/>
      </c>
      <c r="J182" s="20" t="str">
        <f>IF(キューシート計算用!J180&lt;&gt;"",キューシート計算用!J180,"")</f>
        <v/>
      </c>
      <c r="K182" s="40" t="str">
        <f>IF(キューシート計算用!K180&lt;&gt;"",キューシート計算用!K180,"")</f>
        <v/>
      </c>
      <c r="L182" s="40" t="str">
        <f>IF(キューシート計算用!L180&lt;&gt;"",キューシート計算用!L180,"")</f>
        <v/>
      </c>
      <c r="M182" s="22" t="str">
        <f>IF(キューシート計算用!M180&lt;&gt;"",キューシート計算用!M180,"")</f>
        <v/>
      </c>
      <c r="N182" s="22" t="str">
        <f>IF(キューシート計算用!N180&lt;&gt;"",キューシート計算用!N180,"")</f>
        <v/>
      </c>
    </row>
    <row r="183" spans="1:14" x14ac:dyDescent="0.2">
      <c r="A183" s="20" t="str">
        <f>IF(キューシート計算用!A181&lt;&gt;"",キューシート計算用!A181,"")</f>
        <v/>
      </c>
      <c r="B183" s="20" t="str">
        <f>IF(キューシート計算用!B181&lt;&gt;"",キューシート計算用!B181,"")</f>
        <v/>
      </c>
      <c r="C183" s="20" t="str">
        <f>IF(キューシート計算用!C181&lt;&gt;"",キューシート計算用!C181,"")</f>
        <v/>
      </c>
      <c r="D183" s="21" t="str">
        <f>IF(キューシート計算用!D181&lt;&gt;"",キューシート計算用!D181,"")</f>
        <v/>
      </c>
      <c r="E183" s="21" t="str">
        <f>IF(キューシート計算用!E181&lt;&gt;"",キューシート計算用!E181,"")</f>
        <v/>
      </c>
      <c r="F183" s="20" t="str">
        <f>IF(キューシート計算用!F181&lt;&gt;"",キューシート計算用!F181,"")</f>
        <v/>
      </c>
      <c r="G183" s="20" t="str">
        <f>IF(キューシート計算用!G181&lt;&gt;"",キューシート計算用!G181,"")</f>
        <v/>
      </c>
      <c r="H183" s="20" t="str">
        <f>IF(キューシート計算用!H181&lt;&gt;"",キューシート計算用!H181,"")</f>
        <v/>
      </c>
      <c r="I183" s="20" t="str">
        <f>IF(キューシート計算用!I181&lt;&gt;"",キューシート計算用!I181,"")</f>
        <v/>
      </c>
      <c r="J183" s="20" t="str">
        <f>IF(キューシート計算用!J181&lt;&gt;"",キューシート計算用!J181,"")</f>
        <v/>
      </c>
      <c r="K183" s="40" t="str">
        <f>IF(キューシート計算用!K181&lt;&gt;"",キューシート計算用!K181,"")</f>
        <v/>
      </c>
      <c r="L183" s="40" t="str">
        <f>IF(キューシート計算用!L181&lt;&gt;"",キューシート計算用!L181,"")</f>
        <v/>
      </c>
      <c r="M183" s="22" t="str">
        <f>IF(キューシート計算用!M181&lt;&gt;"",キューシート計算用!M181,"")</f>
        <v/>
      </c>
      <c r="N183" s="22" t="str">
        <f>IF(キューシート計算用!N181&lt;&gt;"",キューシート計算用!N181,"")</f>
        <v/>
      </c>
    </row>
    <row r="184" spans="1:14" x14ac:dyDescent="0.2">
      <c r="A184" s="20" t="str">
        <f>IF(キューシート計算用!A182&lt;&gt;"",キューシート計算用!A182,"")</f>
        <v/>
      </c>
      <c r="B184" s="20" t="str">
        <f>IF(キューシート計算用!B182&lt;&gt;"",キューシート計算用!B182,"")</f>
        <v/>
      </c>
      <c r="C184" s="20" t="str">
        <f>IF(キューシート計算用!C182&lt;&gt;"",キューシート計算用!C182,"")</f>
        <v/>
      </c>
      <c r="D184" s="21" t="str">
        <f>IF(キューシート計算用!D182&lt;&gt;"",キューシート計算用!D182,"")</f>
        <v/>
      </c>
      <c r="E184" s="21" t="str">
        <f>IF(キューシート計算用!E182&lt;&gt;"",キューシート計算用!E182,"")</f>
        <v/>
      </c>
      <c r="F184" s="20" t="str">
        <f>IF(キューシート計算用!F182&lt;&gt;"",キューシート計算用!F182,"")</f>
        <v/>
      </c>
      <c r="G184" s="20" t="str">
        <f>IF(キューシート計算用!G182&lt;&gt;"",キューシート計算用!G182,"")</f>
        <v/>
      </c>
      <c r="H184" s="20" t="str">
        <f>IF(キューシート計算用!H182&lt;&gt;"",キューシート計算用!H182,"")</f>
        <v/>
      </c>
      <c r="I184" s="20" t="str">
        <f>IF(キューシート計算用!I182&lt;&gt;"",キューシート計算用!I182,"")</f>
        <v/>
      </c>
      <c r="J184" s="20" t="str">
        <f>IF(キューシート計算用!J182&lt;&gt;"",キューシート計算用!J182,"")</f>
        <v/>
      </c>
      <c r="K184" s="40" t="str">
        <f>IF(キューシート計算用!K182&lt;&gt;"",キューシート計算用!K182,"")</f>
        <v/>
      </c>
      <c r="L184" s="40" t="str">
        <f>IF(キューシート計算用!L182&lt;&gt;"",キューシート計算用!L182,"")</f>
        <v/>
      </c>
      <c r="M184" s="22" t="str">
        <f>IF(キューシート計算用!M182&lt;&gt;"",キューシート計算用!M182,"")</f>
        <v/>
      </c>
      <c r="N184" s="22" t="str">
        <f>IF(キューシート計算用!N182&lt;&gt;"",キューシート計算用!N182,"")</f>
        <v/>
      </c>
    </row>
    <row r="185" spans="1:14" x14ac:dyDescent="0.2">
      <c r="A185" s="20" t="str">
        <f>IF(キューシート計算用!A183&lt;&gt;"",キューシート計算用!A183,"")</f>
        <v/>
      </c>
      <c r="B185" s="20" t="str">
        <f>IF(キューシート計算用!B183&lt;&gt;"",キューシート計算用!B183,"")</f>
        <v/>
      </c>
      <c r="C185" s="20" t="str">
        <f>IF(キューシート計算用!C183&lt;&gt;"",キューシート計算用!C183,"")</f>
        <v/>
      </c>
      <c r="D185" s="21" t="str">
        <f>IF(キューシート計算用!D183&lt;&gt;"",キューシート計算用!D183,"")</f>
        <v/>
      </c>
      <c r="E185" s="21" t="str">
        <f>IF(キューシート計算用!E183&lt;&gt;"",キューシート計算用!E183,"")</f>
        <v/>
      </c>
      <c r="F185" s="20" t="str">
        <f>IF(キューシート計算用!F183&lt;&gt;"",キューシート計算用!F183,"")</f>
        <v/>
      </c>
      <c r="G185" s="20" t="str">
        <f>IF(キューシート計算用!G183&lt;&gt;"",キューシート計算用!G183,"")</f>
        <v/>
      </c>
      <c r="H185" s="20" t="str">
        <f>IF(キューシート計算用!H183&lt;&gt;"",キューシート計算用!H183,"")</f>
        <v/>
      </c>
      <c r="I185" s="20" t="str">
        <f>IF(キューシート計算用!I183&lt;&gt;"",キューシート計算用!I183,"")</f>
        <v/>
      </c>
      <c r="J185" s="20" t="str">
        <f>IF(キューシート計算用!J183&lt;&gt;"",キューシート計算用!J183,"")</f>
        <v/>
      </c>
      <c r="K185" s="40" t="str">
        <f>IF(キューシート計算用!K183&lt;&gt;"",キューシート計算用!K183,"")</f>
        <v/>
      </c>
      <c r="L185" s="40" t="str">
        <f>IF(キューシート計算用!L183&lt;&gt;"",キューシート計算用!L183,"")</f>
        <v/>
      </c>
      <c r="M185" s="22" t="str">
        <f>IF(キューシート計算用!M183&lt;&gt;"",キューシート計算用!M183,"")</f>
        <v/>
      </c>
      <c r="N185" s="22" t="str">
        <f>IF(キューシート計算用!N183&lt;&gt;"",キューシート計算用!N183,"")</f>
        <v/>
      </c>
    </row>
    <row r="186" spans="1:14" x14ac:dyDescent="0.2">
      <c r="A186" s="20" t="str">
        <f>IF(キューシート計算用!A184&lt;&gt;"",キューシート計算用!A184,"")</f>
        <v/>
      </c>
      <c r="B186" s="20" t="str">
        <f>IF(キューシート計算用!B184&lt;&gt;"",キューシート計算用!B184,"")</f>
        <v/>
      </c>
      <c r="C186" s="20" t="str">
        <f>IF(キューシート計算用!C184&lt;&gt;"",キューシート計算用!C184,"")</f>
        <v/>
      </c>
      <c r="D186" s="21" t="str">
        <f>IF(キューシート計算用!D184&lt;&gt;"",キューシート計算用!D184,"")</f>
        <v/>
      </c>
      <c r="E186" s="21" t="str">
        <f>IF(キューシート計算用!E184&lt;&gt;"",キューシート計算用!E184,"")</f>
        <v/>
      </c>
      <c r="F186" s="20" t="str">
        <f>IF(キューシート計算用!F184&lt;&gt;"",キューシート計算用!F184,"")</f>
        <v/>
      </c>
      <c r="G186" s="20" t="str">
        <f>IF(キューシート計算用!G184&lt;&gt;"",キューシート計算用!G184,"")</f>
        <v/>
      </c>
      <c r="H186" s="20" t="str">
        <f>IF(キューシート計算用!H184&lt;&gt;"",キューシート計算用!H184,"")</f>
        <v/>
      </c>
      <c r="I186" s="20" t="str">
        <f>IF(キューシート計算用!I184&lt;&gt;"",キューシート計算用!I184,"")</f>
        <v/>
      </c>
      <c r="J186" s="20" t="str">
        <f>IF(キューシート計算用!J184&lt;&gt;"",キューシート計算用!J184,"")</f>
        <v/>
      </c>
      <c r="K186" s="40" t="str">
        <f>IF(キューシート計算用!K184&lt;&gt;"",キューシート計算用!K184,"")</f>
        <v/>
      </c>
      <c r="L186" s="40" t="str">
        <f>IF(キューシート計算用!L184&lt;&gt;"",キューシート計算用!L184,"")</f>
        <v/>
      </c>
      <c r="M186" s="22" t="str">
        <f>IF(キューシート計算用!M184&lt;&gt;"",キューシート計算用!M184,"")</f>
        <v/>
      </c>
      <c r="N186" s="22" t="str">
        <f>IF(キューシート計算用!N184&lt;&gt;"",キューシート計算用!N184,"")</f>
        <v/>
      </c>
    </row>
    <row r="187" spans="1:14" x14ac:dyDescent="0.2">
      <c r="A187" s="20" t="str">
        <f>IF(キューシート計算用!A185&lt;&gt;"",キューシート計算用!A185,"")</f>
        <v/>
      </c>
      <c r="B187" s="20" t="str">
        <f>IF(キューシート計算用!B185&lt;&gt;"",キューシート計算用!B185,"")</f>
        <v/>
      </c>
      <c r="C187" s="20" t="str">
        <f>IF(キューシート計算用!C185&lt;&gt;"",キューシート計算用!C185,"")</f>
        <v/>
      </c>
      <c r="D187" s="21" t="str">
        <f>IF(キューシート計算用!D185&lt;&gt;"",キューシート計算用!D185,"")</f>
        <v/>
      </c>
      <c r="E187" s="21" t="str">
        <f>IF(キューシート計算用!E185&lt;&gt;"",キューシート計算用!E185,"")</f>
        <v/>
      </c>
      <c r="F187" s="20" t="str">
        <f>IF(キューシート計算用!F185&lt;&gt;"",キューシート計算用!F185,"")</f>
        <v/>
      </c>
      <c r="G187" s="20" t="str">
        <f>IF(キューシート計算用!G185&lt;&gt;"",キューシート計算用!G185,"")</f>
        <v/>
      </c>
      <c r="H187" s="20" t="str">
        <f>IF(キューシート計算用!H185&lt;&gt;"",キューシート計算用!H185,"")</f>
        <v/>
      </c>
      <c r="I187" s="20" t="str">
        <f>IF(キューシート計算用!I185&lt;&gt;"",キューシート計算用!I185,"")</f>
        <v/>
      </c>
      <c r="J187" s="20" t="str">
        <f>IF(キューシート計算用!J185&lt;&gt;"",キューシート計算用!J185,"")</f>
        <v/>
      </c>
      <c r="K187" s="40" t="str">
        <f>IF(キューシート計算用!K185&lt;&gt;"",キューシート計算用!K185,"")</f>
        <v/>
      </c>
      <c r="L187" s="40" t="str">
        <f>IF(キューシート計算用!L185&lt;&gt;"",キューシート計算用!L185,"")</f>
        <v/>
      </c>
      <c r="M187" s="22" t="str">
        <f>IF(キューシート計算用!M185&lt;&gt;"",キューシート計算用!M185,"")</f>
        <v/>
      </c>
      <c r="N187" s="22" t="str">
        <f>IF(キューシート計算用!N185&lt;&gt;"",キューシート計算用!N185,"")</f>
        <v/>
      </c>
    </row>
    <row r="188" spans="1:14" x14ac:dyDescent="0.2">
      <c r="A188" s="20" t="str">
        <f>IF(キューシート計算用!A186&lt;&gt;"",キューシート計算用!A186,"")</f>
        <v/>
      </c>
      <c r="B188" s="20" t="str">
        <f>IF(キューシート計算用!B186&lt;&gt;"",キューシート計算用!B186,"")</f>
        <v/>
      </c>
      <c r="C188" s="20" t="str">
        <f>IF(キューシート計算用!C186&lt;&gt;"",キューシート計算用!C186,"")</f>
        <v/>
      </c>
      <c r="D188" s="21" t="str">
        <f>IF(キューシート計算用!D186&lt;&gt;"",キューシート計算用!D186,"")</f>
        <v/>
      </c>
      <c r="E188" s="21" t="str">
        <f>IF(キューシート計算用!E186&lt;&gt;"",キューシート計算用!E186,"")</f>
        <v/>
      </c>
      <c r="F188" s="20" t="str">
        <f>IF(キューシート計算用!F186&lt;&gt;"",キューシート計算用!F186,"")</f>
        <v/>
      </c>
      <c r="G188" s="20" t="str">
        <f>IF(キューシート計算用!G186&lt;&gt;"",キューシート計算用!G186,"")</f>
        <v/>
      </c>
      <c r="H188" s="20" t="str">
        <f>IF(キューシート計算用!H186&lt;&gt;"",キューシート計算用!H186,"")</f>
        <v/>
      </c>
      <c r="I188" s="20" t="str">
        <f>IF(キューシート計算用!I186&lt;&gt;"",キューシート計算用!I186,"")</f>
        <v/>
      </c>
      <c r="J188" s="20" t="str">
        <f>IF(キューシート計算用!J186&lt;&gt;"",キューシート計算用!J186,"")</f>
        <v/>
      </c>
      <c r="K188" s="40" t="str">
        <f>IF(キューシート計算用!K186&lt;&gt;"",キューシート計算用!K186,"")</f>
        <v/>
      </c>
      <c r="L188" s="40" t="str">
        <f>IF(キューシート計算用!L186&lt;&gt;"",キューシート計算用!L186,"")</f>
        <v/>
      </c>
      <c r="M188" s="22" t="str">
        <f>IF(キューシート計算用!M186&lt;&gt;"",キューシート計算用!M186,"")</f>
        <v/>
      </c>
      <c r="N188" s="22" t="str">
        <f>IF(キューシート計算用!N186&lt;&gt;"",キューシート計算用!N186,"")</f>
        <v/>
      </c>
    </row>
    <row r="189" spans="1:14" x14ac:dyDescent="0.2">
      <c r="A189" s="20" t="str">
        <f>IF(キューシート計算用!A187&lt;&gt;"",キューシート計算用!A187,"")</f>
        <v/>
      </c>
      <c r="B189" s="20" t="str">
        <f>IF(キューシート計算用!B187&lt;&gt;"",キューシート計算用!B187,"")</f>
        <v/>
      </c>
      <c r="C189" s="20" t="str">
        <f>IF(キューシート計算用!C187&lt;&gt;"",キューシート計算用!C187,"")</f>
        <v/>
      </c>
      <c r="D189" s="21" t="str">
        <f>IF(キューシート計算用!D187&lt;&gt;"",キューシート計算用!D187,"")</f>
        <v/>
      </c>
      <c r="E189" s="21" t="str">
        <f>IF(キューシート計算用!E187&lt;&gt;"",キューシート計算用!E187,"")</f>
        <v/>
      </c>
      <c r="F189" s="20" t="str">
        <f>IF(キューシート計算用!F187&lt;&gt;"",キューシート計算用!F187,"")</f>
        <v/>
      </c>
      <c r="G189" s="20" t="str">
        <f>IF(キューシート計算用!G187&lt;&gt;"",キューシート計算用!G187,"")</f>
        <v/>
      </c>
      <c r="H189" s="20" t="str">
        <f>IF(キューシート計算用!H187&lt;&gt;"",キューシート計算用!H187,"")</f>
        <v/>
      </c>
      <c r="I189" s="20" t="str">
        <f>IF(キューシート計算用!I187&lt;&gt;"",キューシート計算用!I187,"")</f>
        <v/>
      </c>
      <c r="J189" s="20" t="str">
        <f>IF(キューシート計算用!J187&lt;&gt;"",キューシート計算用!J187,"")</f>
        <v/>
      </c>
      <c r="K189" s="40" t="str">
        <f>IF(キューシート計算用!K187&lt;&gt;"",キューシート計算用!K187,"")</f>
        <v/>
      </c>
      <c r="L189" s="40" t="str">
        <f>IF(キューシート計算用!L187&lt;&gt;"",キューシート計算用!L187,"")</f>
        <v/>
      </c>
      <c r="M189" s="22" t="str">
        <f>IF(キューシート計算用!M187&lt;&gt;"",キューシート計算用!M187,"")</f>
        <v/>
      </c>
      <c r="N189" s="22" t="str">
        <f>IF(キューシート計算用!N187&lt;&gt;"",キューシート計算用!N187,"")</f>
        <v/>
      </c>
    </row>
    <row r="190" spans="1:14" x14ac:dyDescent="0.2">
      <c r="A190" s="20" t="str">
        <f>IF(キューシート計算用!A188&lt;&gt;"",キューシート計算用!A188,"")</f>
        <v/>
      </c>
      <c r="B190" s="20" t="str">
        <f>IF(キューシート計算用!B188&lt;&gt;"",キューシート計算用!B188,"")</f>
        <v/>
      </c>
      <c r="C190" s="20" t="str">
        <f>IF(キューシート計算用!C188&lt;&gt;"",キューシート計算用!C188,"")</f>
        <v/>
      </c>
      <c r="D190" s="21" t="str">
        <f>IF(キューシート計算用!D188&lt;&gt;"",キューシート計算用!D188,"")</f>
        <v/>
      </c>
      <c r="E190" s="21" t="str">
        <f>IF(キューシート計算用!E188&lt;&gt;"",キューシート計算用!E188,"")</f>
        <v/>
      </c>
      <c r="F190" s="20" t="str">
        <f>IF(キューシート計算用!F188&lt;&gt;"",キューシート計算用!F188,"")</f>
        <v/>
      </c>
      <c r="G190" s="20" t="str">
        <f>IF(キューシート計算用!G188&lt;&gt;"",キューシート計算用!G188,"")</f>
        <v/>
      </c>
      <c r="H190" s="20" t="str">
        <f>IF(キューシート計算用!H188&lt;&gt;"",キューシート計算用!H188,"")</f>
        <v/>
      </c>
      <c r="I190" s="20" t="str">
        <f>IF(キューシート計算用!I188&lt;&gt;"",キューシート計算用!I188,"")</f>
        <v/>
      </c>
      <c r="J190" s="20" t="str">
        <f>IF(キューシート計算用!J188&lt;&gt;"",キューシート計算用!J188,"")</f>
        <v/>
      </c>
      <c r="K190" s="40" t="str">
        <f>IF(キューシート計算用!K188&lt;&gt;"",キューシート計算用!K188,"")</f>
        <v/>
      </c>
      <c r="L190" s="40" t="str">
        <f>IF(キューシート計算用!L188&lt;&gt;"",キューシート計算用!L188,"")</f>
        <v/>
      </c>
      <c r="M190" s="22" t="str">
        <f>IF(キューシート計算用!M188&lt;&gt;"",キューシート計算用!M188,"")</f>
        <v/>
      </c>
      <c r="N190" s="22" t="str">
        <f>IF(キューシート計算用!N188&lt;&gt;"",キューシート計算用!N188,"")</f>
        <v/>
      </c>
    </row>
    <row r="191" spans="1:14" x14ac:dyDescent="0.2">
      <c r="A191" s="20" t="str">
        <f>IF(キューシート計算用!A189&lt;&gt;"",キューシート計算用!A189,"")</f>
        <v/>
      </c>
      <c r="B191" s="20" t="str">
        <f>IF(キューシート計算用!B189&lt;&gt;"",キューシート計算用!B189,"")</f>
        <v/>
      </c>
      <c r="C191" s="20" t="str">
        <f>IF(キューシート計算用!C189&lt;&gt;"",キューシート計算用!C189,"")</f>
        <v/>
      </c>
      <c r="D191" s="21" t="str">
        <f>IF(キューシート計算用!D189&lt;&gt;"",キューシート計算用!D189,"")</f>
        <v/>
      </c>
      <c r="E191" s="21" t="str">
        <f>IF(キューシート計算用!E189&lt;&gt;"",キューシート計算用!E189,"")</f>
        <v/>
      </c>
      <c r="F191" s="20" t="str">
        <f>IF(キューシート計算用!F189&lt;&gt;"",キューシート計算用!F189,"")</f>
        <v/>
      </c>
      <c r="G191" s="20" t="str">
        <f>IF(キューシート計算用!G189&lt;&gt;"",キューシート計算用!G189,"")</f>
        <v/>
      </c>
      <c r="H191" s="20" t="str">
        <f>IF(キューシート計算用!H189&lt;&gt;"",キューシート計算用!H189,"")</f>
        <v/>
      </c>
      <c r="I191" s="20" t="str">
        <f>IF(キューシート計算用!I189&lt;&gt;"",キューシート計算用!I189,"")</f>
        <v/>
      </c>
      <c r="J191" s="20" t="str">
        <f>IF(キューシート計算用!J189&lt;&gt;"",キューシート計算用!J189,"")</f>
        <v/>
      </c>
      <c r="K191" s="40" t="str">
        <f>IF(キューシート計算用!K189&lt;&gt;"",キューシート計算用!K189,"")</f>
        <v/>
      </c>
      <c r="L191" s="40" t="str">
        <f>IF(キューシート計算用!L189&lt;&gt;"",キューシート計算用!L189,"")</f>
        <v/>
      </c>
      <c r="M191" s="22" t="str">
        <f>IF(キューシート計算用!M189&lt;&gt;"",キューシート計算用!M189,"")</f>
        <v/>
      </c>
      <c r="N191" s="22" t="str">
        <f>IF(キューシート計算用!N189&lt;&gt;"",キューシート計算用!N189,"")</f>
        <v/>
      </c>
    </row>
    <row r="192" spans="1:14" x14ac:dyDescent="0.2">
      <c r="A192" s="20" t="str">
        <f>IF(キューシート計算用!A190&lt;&gt;"",キューシート計算用!A190,"")</f>
        <v/>
      </c>
      <c r="B192" s="20" t="str">
        <f>IF(キューシート計算用!B190&lt;&gt;"",キューシート計算用!B190,"")</f>
        <v/>
      </c>
      <c r="C192" s="20" t="str">
        <f>IF(キューシート計算用!C190&lt;&gt;"",キューシート計算用!C190,"")</f>
        <v/>
      </c>
      <c r="D192" s="21" t="str">
        <f>IF(キューシート計算用!D190&lt;&gt;"",キューシート計算用!D190,"")</f>
        <v/>
      </c>
      <c r="E192" s="21" t="str">
        <f>IF(キューシート計算用!E190&lt;&gt;"",キューシート計算用!E190,"")</f>
        <v/>
      </c>
      <c r="F192" s="20" t="str">
        <f>IF(キューシート計算用!F190&lt;&gt;"",キューシート計算用!F190,"")</f>
        <v/>
      </c>
      <c r="G192" s="20" t="str">
        <f>IF(キューシート計算用!G190&lt;&gt;"",キューシート計算用!G190,"")</f>
        <v/>
      </c>
      <c r="H192" s="20" t="str">
        <f>IF(キューシート計算用!H190&lt;&gt;"",キューシート計算用!H190,"")</f>
        <v/>
      </c>
      <c r="I192" s="20" t="str">
        <f>IF(キューシート計算用!I190&lt;&gt;"",キューシート計算用!I190,"")</f>
        <v/>
      </c>
      <c r="J192" s="20" t="str">
        <f>IF(キューシート計算用!J190&lt;&gt;"",キューシート計算用!J190,"")</f>
        <v/>
      </c>
      <c r="K192" s="40" t="str">
        <f>IF(キューシート計算用!K190&lt;&gt;"",キューシート計算用!K190,"")</f>
        <v/>
      </c>
      <c r="L192" s="40" t="str">
        <f>IF(キューシート計算用!L190&lt;&gt;"",キューシート計算用!L190,"")</f>
        <v/>
      </c>
      <c r="M192" s="22" t="str">
        <f>IF(キューシート計算用!M190&lt;&gt;"",キューシート計算用!M190,"")</f>
        <v/>
      </c>
      <c r="N192" s="22" t="str">
        <f>IF(キューシート計算用!N190&lt;&gt;"",キューシート計算用!N190,"")</f>
        <v/>
      </c>
    </row>
    <row r="193" spans="1:14" x14ac:dyDescent="0.2">
      <c r="A193" s="20" t="str">
        <f>IF(キューシート計算用!A191&lt;&gt;"",キューシート計算用!A191,"")</f>
        <v/>
      </c>
      <c r="B193" s="20" t="str">
        <f>IF(キューシート計算用!B191&lt;&gt;"",キューシート計算用!B191,"")</f>
        <v/>
      </c>
      <c r="C193" s="20" t="str">
        <f>IF(キューシート計算用!C191&lt;&gt;"",キューシート計算用!C191,"")</f>
        <v/>
      </c>
      <c r="D193" s="21" t="str">
        <f>IF(キューシート計算用!D191&lt;&gt;"",キューシート計算用!D191,"")</f>
        <v/>
      </c>
      <c r="E193" s="21" t="str">
        <f>IF(キューシート計算用!E191&lt;&gt;"",キューシート計算用!E191,"")</f>
        <v/>
      </c>
      <c r="F193" s="20" t="str">
        <f>IF(キューシート計算用!F191&lt;&gt;"",キューシート計算用!F191,"")</f>
        <v/>
      </c>
      <c r="G193" s="20" t="str">
        <f>IF(キューシート計算用!G191&lt;&gt;"",キューシート計算用!G191,"")</f>
        <v/>
      </c>
      <c r="H193" s="20" t="str">
        <f>IF(キューシート計算用!H191&lt;&gt;"",キューシート計算用!H191,"")</f>
        <v/>
      </c>
      <c r="I193" s="20" t="str">
        <f>IF(キューシート計算用!I191&lt;&gt;"",キューシート計算用!I191,"")</f>
        <v/>
      </c>
      <c r="J193" s="20" t="str">
        <f>IF(キューシート計算用!J191&lt;&gt;"",キューシート計算用!J191,"")</f>
        <v/>
      </c>
      <c r="K193" s="40" t="str">
        <f>IF(キューシート計算用!K191&lt;&gt;"",キューシート計算用!K191,"")</f>
        <v/>
      </c>
      <c r="L193" s="40" t="str">
        <f>IF(キューシート計算用!L191&lt;&gt;"",キューシート計算用!L191,"")</f>
        <v/>
      </c>
      <c r="M193" s="22" t="str">
        <f>IF(キューシート計算用!M191&lt;&gt;"",キューシート計算用!M191,"")</f>
        <v/>
      </c>
      <c r="N193" s="22" t="str">
        <f>IF(キューシート計算用!N191&lt;&gt;"",キューシート計算用!N191,"")</f>
        <v/>
      </c>
    </row>
    <row r="194" spans="1:14" x14ac:dyDescent="0.2">
      <c r="A194" s="20" t="str">
        <f>IF(キューシート計算用!A192&lt;&gt;"",キューシート計算用!A192,"")</f>
        <v/>
      </c>
      <c r="B194" s="20" t="str">
        <f>IF(キューシート計算用!B192&lt;&gt;"",キューシート計算用!B192,"")</f>
        <v/>
      </c>
      <c r="C194" s="20" t="str">
        <f>IF(キューシート計算用!C192&lt;&gt;"",キューシート計算用!C192,"")</f>
        <v/>
      </c>
      <c r="D194" s="21" t="str">
        <f>IF(キューシート計算用!D192&lt;&gt;"",キューシート計算用!D192,"")</f>
        <v/>
      </c>
      <c r="E194" s="21" t="str">
        <f>IF(キューシート計算用!E192&lt;&gt;"",キューシート計算用!E192,"")</f>
        <v/>
      </c>
      <c r="F194" s="20" t="str">
        <f>IF(キューシート計算用!F192&lt;&gt;"",キューシート計算用!F192,"")</f>
        <v/>
      </c>
      <c r="G194" s="20" t="str">
        <f>IF(キューシート計算用!G192&lt;&gt;"",キューシート計算用!G192,"")</f>
        <v/>
      </c>
      <c r="H194" s="20" t="str">
        <f>IF(キューシート計算用!H192&lt;&gt;"",キューシート計算用!H192,"")</f>
        <v/>
      </c>
      <c r="I194" s="20" t="str">
        <f>IF(キューシート計算用!I192&lt;&gt;"",キューシート計算用!I192,"")</f>
        <v/>
      </c>
      <c r="J194" s="20" t="str">
        <f>IF(キューシート計算用!J192&lt;&gt;"",キューシート計算用!J192,"")</f>
        <v/>
      </c>
      <c r="K194" s="40" t="str">
        <f>IF(キューシート計算用!K192&lt;&gt;"",キューシート計算用!K192,"")</f>
        <v/>
      </c>
      <c r="L194" s="40" t="str">
        <f>IF(キューシート計算用!L192&lt;&gt;"",キューシート計算用!L192,"")</f>
        <v/>
      </c>
      <c r="M194" s="22" t="str">
        <f>IF(キューシート計算用!M192&lt;&gt;"",キューシート計算用!M192,"")</f>
        <v/>
      </c>
      <c r="N194" s="22" t="str">
        <f>IF(キューシート計算用!N192&lt;&gt;"",キューシート計算用!N192,"")</f>
        <v/>
      </c>
    </row>
    <row r="195" spans="1:14" x14ac:dyDescent="0.2">
      <c r="A195" s="20" t="str">
        <f>IF(キューシート計算用!A193&lt;&gt;"",キューシート計算用!A193,"")</f>
        <v/>
      </c>
      <c r="B195" s="20" t="str">
        <f>IF(キューシート計算用!B193&lt;&gt;"",キューシート計算用!B193,"")</f>
        <v/>
      </c>
      <c r="C195" s="20" t="str">
        <f>IF(キューシート計算用!C193&lt;&gt;"",キューシート計算用!C193,"")</f>
        <v/>
      </c>
      <c r="D195" s="21" t="str">
        <f>IF(キューシート計算用!D193&lt;&gt;"",キューシート計算用!D193,"")</f>
        <v/>
      </c>
      <c r="E195" s="21" t="str">
        <f>IF(キューシート計算用!E193&lt;&gt;"",キューシート計算用!E193,"")</f>
        <v/>
      </c>
      <c r="F195" s="20" t="str">
        <f>IF(キューシート計算用!F193&lt;&gt;"",キューシート計算用!F193,"")</f>
        <v/>
      </c>
      <c r="G195" s="20" t="str">
        <f>IF(キューシート計算用!G193&lt;&gt;"",キューシート計算用!G193,"")</f>
        <v/>
      </c>
      <c r="H195" s="20" t="str">
        <f>IF(キューシート計算用!H193&lt;&gt;"",キューシート計算用!H193,"")</f>
        <v/>
      </c>
      <c r="I195" s="20" t="str">
        <f>IF(キューシート計算用!I193&lt;&gt;"",キューシート計算用!I193,"")</f>
        <v/>
      </c>
      <c r="J195" s="20" t="str">
        <f>IF(キューシート計算用!J193&lt;&gt;"",キューシート計算用!J193,"")</f>
        <v/>
      </c>
      <c r="K195" s="40" t="str">
        <f>IF(キューシート計算用!K193&lt;&gt;"",キューシート計算用!K193,"")</f>
        <v/>
      </c>
      <c r="L195" s="40" t="str">
        <f>IF(キューシート計算用!L193&lt;&gt;"",キューシート計算用!L193,"")</f>
        <v/>
      </c>
      <c r="M195" s="22" t="str">
        <f>IF(キューシート計算用!M193&lt;&gt;"",キューシート計算用!M193,"")</f>
        <v/>
      </c>
      <c r="N195" s="22" t="str">
        <f>IF(キューシート計算用!N193&lt;&gt;"",キューシート計算用!N193,"")</f>
        <v/>
      </c>
    </row>
    <row r="196" spans="1:14" x14ac:dyDescent="0.2">
      <c r="A196" s="20" t="str">
        <f>IF(キューシート計算用!A194&lt;&gt;"",キューシート計算用!A194,"")</f>
        <v/>
      </c>
      <c r="B196" s="20" t="str">
        <f>IF(キューシート計算用!B194&lt;&gt;"",キューシート計算用!B194,"")</f>
        <v/>
      </c>
      <c r="C196" s="20" t="str">
        <f>IF(キューシート計算用!C194&lt;&gt;"",キューシート計算用!C194,"")</f>
        <v/>
      </c>
      <c r="D196" s="21" t="str">
        <f>IF(キューシート計算用!D194&lt;&gt;"",キューシート計算用!D194,"")</f>
        <v/>
      </c>
      <c r="E196" s="21" t="str">
        <f>IF(キューシート計算用!E194&lt;&gt;"",キューシート計算用!E194,"")</f>
        <v/>
      </c>
      <c r="F196" s="20" t="str">
        <f>IF(キューシート計算用!F194&lt;&gt;"",キューシート計算用!F194,"")</f>
        <v/>
      </c>
      <c r="G196" s="20" t="str">
        <f>IF(キューシート計算用!G194&lt;&gt;"",キューシート計算用!G194,"")</f>
        <v/>
      </c>
      <c r="H196" s="20" t="str">
        <f>IF(キューシート計算用!H194&lt;&gt;"",キューシート計算用!H194,"")</f>
        <v/>
      </c>
      <c r="I196" s="20" t="str">
        <f>IF(キューシート計算用!I194&lt;&gt;"",キューシート計算用!I194,"")</f>
        <v/>
      </c>
      <c r="J196" s="20" t="str">
        <f>IF(キューシート計算用!J194&lt;&gt;"",キューシート計算用!J194,"")</f>
        <v/>
      </c>
      <c r="K196" s="40" t="str">
        <f>IF(キューシート計算用!K194&lt;&gt;"",キューシート計算用!K194,"")</f>
        <v/>
      </c>
      <c r="L196" s="40" t="str">
        <f>IF(キューシート計算用!L194&lt;&gt;"",キューシート計算用!L194,"")</f>
        <v/>
      </c>
      <c r="M196" s="22" t="str">
        <f>IF(キューシート計算用!M194&lt;&gt;"",キューシート計算用!M194,"")</f>
        <v/>
      </c>
      <c r="N196" s="22" t="str">
        <f>IF(キューシート計算用!N194&lt;&gt;"",キューシート計算用!N194,"")</f>
        <v/>
      </c>
    </row>
    <row r="197" spans="1:14" x14ac:dyDescent="0.2">
      <c r="A197" s="20" t="str">
        <f>IF(キューシート計算用!A195&lt;&gt;"",キューシート計算用!A195,"")</f>
        <v/>
      </c>
      <c r="B197" s="20" t="str">
        <f>IF(キューシート計算用!B195&lt;&gt;"",キューシート計算用!B195,"")</f>
        <v/>
      </c>
      <c r="C197" s="20" t="str">
        <f>IF(キューシート計算用!C195&lt;&gt;"",キューシート計算用!C195,"")</f>
        <v/>
      </c>
      <c r="D197" s="21" t="str">
        <f>IF(キューシート計算用!D195&lt;&gt;"",キューシート計算用!D195,"")</f>
        <v/>
      </c>
      <c r="E197" s="21" t="str">
        <f>IF(キューシート計算用!E195&lt;&gt;"",キューシート計算用!E195,"")</f>
        <v/>
      </c>
      <c r="F197" s="20" t="str">
        <f>IF(キューシート計算用!F195&lt;&gt;"",キューシート計算用!F195,"")</f>
        <v/>
      </c>
      <c r="G197" s="20" t="str">
        <f>IF(キューシート計算用!G195&lt;&gt;"",キューシート計算用!G195,"")</f>
        <v/>
      </c>
      <c r="H197" s="20" t="str">
        <f>IF(キューシート計算用!H195&lt;&gt;"",キューシート計算用!H195,"")</f>
        <v/>
      </c>
      <c r="I197" s="20" t="str">
        <f>IF(キューシート計算用!I195&lt;&gt;"",キューシート計算用!I195,"")</f>
        <v/>
      </c>
      <c r="J197" s="20" t="str">
        <f>IF(キューシート計算用!J195&lt;&gt;"",キューシート計算用!J195,"")</f>
        <v/>
      </c>
      <c r="K197" s="40" t="str">
        <f>IF(キューシート計算用!K195&lt;&gt;"",キューシート計算用!K195,"")</f>
        <v/>
      </c>
      <c r="L197" s="40" t="str">
        <f>IF(キューシート計算用!L195&lt;&gt;"",キューシート計算用!L195,"")</f>
        <v/>
      </c>
      <c r="M197" s="22" t="str">
        <f>IF(キューシート計算用!M195&lt;&gt;"",キューシート計算用!M195,"")</f>
        <v/>
      </c>
      <c r="N197" s="22" t="str">
        <f>IF(キューシート計算用!N195&lt;&gt;"",キューシート計算用!N195,"")</f>
        <v/>
      </c>
    </row>
    <row r="198" spans="1:14" x14ac:dyDescent="0.2">
      <c r="A198" s="20" t="str">
        <f>IF(キューシート計算用!A196&lt;&gt;"",キューシート計算用!A196,"")</f>
        <v/>
      </c>
      <c r="B198" s="20" t="str">
        <f>IF(キューシート計算用!B196&lt;&gt;"",キューシート計算用!B196,"")</f>
        <v/>
      </c>
      <c r="C198" s="20" t="str">
        <f>IF(キューシート計算用!C196&lt;&gt;"",キューシート計算用!C196,"")</f>
        <v/>
      </c>
      <c r="D198" s="21" t="str">
        <f>IF(キューシート計算用!D196&lt;&gt;"",キューシート計算用!D196,"")</f>
        <v/>
      </c>
      <c r="E198" s="21" t="str">
        <f>IF(キューシート計算用!E196&lt;&gt;"",キューシート計算用!E196,"")</f>
        <v/>
      </c>
      <c r="F198" s="20" t="str">
        <f>IF(キューシート計算用!F196&lt;&gt;"",キューシート計算用!F196,"")</f>
        <v/>
      </c>
      <c r="G198" s="20" t="str">
        <f>IF(キューシート計算用!G196&lt;&gt;"",キューシート計算用!G196,"")</f>
        <v/>
      </c>
      <c r="H198" s="20" t="str">
        <f>IF(キューシート計算用!H196&lt;&gt;"",キューシート計算用!H196,"")</f>
        <v/>
      </c>
      <c r="I198" s="20" t="str">
        <f>IF(キューシート計算用!I196&lt;&gt;"",キューシート計算用!I196,"")</f>
        <v/>
      </c>
      <c r="J198" s="20" t="str">
        <f>IF(キューシート計算用!J196&lt;&gt;"",キューシート計算用!J196,"")</f>
        <v/>
      </c>
      <c r="K198" s="40" t="str">
        <f>IF(キューシート計算用!K196&lt;&gt;"",キューシート計算用!K196,"")</f>
        <v/>
      </c>
      <c r="L198" s="40" t="str">
        <f>IF(キューシート計算用!L196&lt;&gt;"",キューシート計算用!L196,"")</f>
        <v/>
      </c>
      <c r="M198" s="22" t="str">
        <f>IF(キューシート計算用!M196&lt;&gt;"",キューシート計算用!M196,"")</f>
        <v/>
      </c>
      <c r="N198" s="22" t="str">
        <f>IF(キューシート計算用!N196&lt;&gt;"",キューシート計算用!N196,"")</f>
        <v/>
      </c>
    </row>
    <row r="199" spans="1:14" x14ac:dyDescent="0.2">
      <c r="A199" s="20" t="str">
        <f>IF(キューシート計算用!A197&lt;&gt;"",キューシート計算用!A197,"")</f>
        <v/>
      </c>
      <c r="B199" s="20" t="str">
        <f>IF(キューシート計算用!B197&lt;&gt;"",キューシート計算用!B197,"")</f>
        <v/>
      </c>
      <c r="C199" s="20" t="str">
        <f>IF(キューシート計算用!C197&lt;&gt;"",キューシート計算用!C197,"")</f>
        <v/>
      </c>
      <c r="D199" s="21" t="str">
        <f>IF(キューシート計算用!D197&lt;&gt;"",キューシート計算用!D197,"")</f>
        <v/>
      </c>
      <c r="E199" s="21" t="str">
        <f>IF(キューシート計算用!E197&lt;&gt;"",キューシート計算用!E197,"")</f>
        <v/>
      </c>
      <c r="F199" s="20" t="str">
        <f>IF(キューシート計算用!F197&lt;&gt;"",キューシート計算用!F197,"")</f>
        <v/>
      </c>
      <c r="G199" s="20" t="str">
        <f>IF(キューシート計算用!G197&lt;&gt;"",キューシート計算用!G197,"")</f>
        <v/>
      </c>
      <c r="H199" s="20" t="str">
        <f>IF(キューシート計算用!H197&lt;&gt;"",キューシート計算用!H197,"")</f>
        <v/>
      </c>
      <c r="I199" s="20" t="str">
        <f>IF(キューシート計算用!I197&lt;&gt;"",キューシート計算用!I197,"")</f>
        <v/>
      </c>
      <c r="J199" s="20" t="str">
        <f>IF(キューシート計算用!J197&lt;&gt;"",キューシート計算用!J197,"")</f>
        <v/>
      </c>
      <c r="K199" s="40" t="str">
        <f>IF(キューシート計算用!K197&lt;&gt;"",キューシート計算用!K197,"")</f>
        <v/>
      </c>
      <c r="L199" s="40" t="str">
        <f>IF(キューシート計算用!L197&lt;&gt;"",キューシート計算用!L197,"")</f>
        <v/>
      </c>
      <c r="M199" s="22" t="str">
        <f>IF(キューシート計算用!M197&lt;&gt;"",キューシート計算用!M197,"")</f>
        <v/>
      </c>
      <c r="N199" s="22" t="str">
        <f>IF(キューシート計算用!N197&lt;&gt;"",キューシート計算用!N197,"")</f>
        <v/>
      </c>
    </row>
    <row r="200" spans="1:14" x14ac:dyDescent="0.2">
      <c r="A200" s="20" t="str">
        <f>IF(キューシート計算用!A198&lt;&gt;"",キューシート計算用!A198,"")</f>
        <v/>
      </c>
      <c r="B200" s="20" t="str">
        <f>IF(キューシート計算用!B198&lt;&gt;"",キューシート計算用!B198,"")</f>
        <v/>
      </c>
      <c r="C200" s="20" t="str">
        <f>IF(キューシート計算用!C198&lt;&gt;"",キューシート計算用!C198,"")</f>
        <v/>
      </c>
      <c r="D200" s="21" t="str">
        <f>IF(キューシート計算用!D198&lt;&gt;"",キューシート計算用!D198,"")</f>
        <v/>
      </c>
      <c r="E200" s="21" t="str">
        <f>IF(キューシート計算用!E198&lt;&gt;"",キューシート計算用!E198,"")</f>
        <v/>
      </c>
      <c r="F200" s="20" t="str">
        <f>IF(キューシート計算用!F198&lt;&gt;"",キューシート計算用!F198,"")</f>
        <v/>
      </c>
      <c r="G200" s="20" t="str">
        <f>IF(キューシート計算用!G198&lt;&gt;"",キューシート計算用!G198,"")</f>
        <v/>
      </c>
      <c r="H200" s="20" t="str">
        <f>IF(キューシート計算用!H198&lt;&gt;"",キューシート計算用!H198,"")</f>
        <v/>
      </c>
      <c r="I200" s="20" t="str">
        <f>IF(キューシート計算用!I198&lt;&gt;"",キューシート計算用!I198,"")</f>
        <v/>
      </c>
      <c r="J200" s="20" t="str">
        <f>IF(キューシート計算用!J198&lt;&gt;"",キューシート計算用!J198,"")</f>
        <v/>
      </c>
      <c r="K200" s="40" t="str">
        <f>IF(キューシート計算用!K198&lt;&gt;"",キューシート計算用!K198,"")</f>
        <v/>
      </c>
      <c r="L200" s="40" t="str">
        <f>IF(キューシート計算用!L198&lt;&gt;"",キューシート計算用!L198,"")</f>
        <v/>
      </c>
      <c r="M200" s="22" t="str">
        <f>IF(キューシート計算用!M198&lt;&gt;"",キューシート計算用!M198,"")</f>
        <v/>
      </c>
      <c r="N200" s="22" t="str">
        <f>IF(キューシート計算用!N198&lt;&gt;"",キューシート計算用!N198,"")</f>
        <v/>
      </c>
    </row>
    <row r="201" spans="1:14" x14ac:dyDescent="0.2">
      <c r="A201" s="20" t="str">
        <f>IF(キューシート計算用!A199&lt;&gt;"",キューシート計算用!A199,"")</f>
        <v/>
      </c>
      <c r="B201" s="20" t="str">
        <f>IF(キューシート計算用!B199&lt;&gt;"",キューシート計算用!B199,"")</f>
        <v/>
      </c>
      <c r="C201" s="20" t="str">
        <f>IF(キューシート計算用!C199&lt;&gt;"",キューシート計算用!C199,"")</f>
        <v/>
      </c>
      <c r="D201" s="21" t="str">
        <f>IF(キューシート計算用!D199&lt;&gt;"",キューシート計算用!D199,"")</f>
        <v/>
      </c>
      <c r="E201" s="21" t="str">
        <f>IF(キューシート計算用!E199&lt;&gt;"",キューシート計算用!E199,"")</f>
        <v/>
      </c>
      <c r="F201" s="20" t="str">
        <f>IF(キューシート計算用!F199&lt;&gt;"",キューシート計算用!F199,"")</f>
        <v/>
      </c>
      <c r="G201" s="20" t="str">
        <f>IF(キューシート計算用!G199&lt;&gt;"",キューシート計算用!G199,"")</f>
        <v/>
      </c>
      <c r="H201" s="20" t="str">
        <f>IF(キューシート計算用!H199&lt;&gt;"",キューシート計算用!H199,"")</f>
        <v/>
      </c>
      <c r="I201" s="20" t="str">
        <f>IF(キューシート計算用!I199&lt;&gt;"",キューシート計算用!I199,"")</f>
        <v/>
      </c>
      <c r="J201" s="20" t="str">
        <f>IF(キューシート計算用!J199&lt;&gt;"",キューシート計算用!J199,"")</f>
        <v/>
      </c>
      <c r="K201" s="40" t="str">
        <f>IF(キューシート計算用!K199&lt;&gt;"",キューシート計算用!K199,"")</f>
        <v/>
      </c>
      <c r="L201" s="40" t="str">
        <f>IF(キューシート計算用!L199&lt;&gt;"",キューシート計算用!L199,"")</f>
        <v/>
      </c>
      <c r="M201" s="22" t="str">
        <f>IF(キューシート計算用!M199&lt;&gt;"",キューシート計算用!M199,"")</f>
        <v/>
      </c>
      <c r="N201" s="22" t="str">
        <f>IF(キューシート計算用!N199&lt;&gt;"",キューシート計算用!N199,"")</f>
        <v/>
      </c>
    </row>
    <row r="202" spans="1:14" x14ac:dyDescent="0.2">
      <c r="A202" s="20" t="str">
        <f>IF(キューシート計算用!A200&lt;&gt;"",キューシート計算用!A200,"")</f>
        <v/>
      </c>
      <c r="B202" s="20" t="str">
        <f>IF(キューシート計算用!B200&lt;&gt;"",キューシート計算用!B200,"")</f>
        <v/>
      </c>
      <c r="C202" s="20" t="str">
        <f>IF(キューシート計算用!C200&lt;&gt;"",キューシート計算用!C200,"")</f>
        <v/>
      </c>
      <c r="D202" s="21" t="str">
        <f>IF(キューシート計算用!D200&lt;&gt;"",キューシート計算用!D200,"")</f>
        <v/>
      </c>
      <c r="E202" s="21" t="str">
        <f>IF(キューシート計算用!E200&lt;&gt;"",キューシート計算用!E200,"")</f>
        <v/>
      </c>
      <c r="F202" s="20" t="str">
        <f>IF(キューシート計算用!F200&lt;&gt;"",キューシート計算用!F200,"")</f>
        <v/>
      </c>
      <c r="G202" s="20" t="str">
        <f>IF(キューシート計算用!G200&lt;&gt;"",キューシート計算用!G200,"")</f>
        <v/>
      </c>
      <c r="H202" s="20" t="str">
        <f>IF(キューシート計算用!H200&lt;&gt;"",キューシート計算用!H200,"")</f>
        <v/>
      </c>
      <c r="I202" s="20" t="str">
        <f>IF(キューシート計算用!I200&lt;&gt;"",キューシート計算用!I200,"")</f>
        <v/>
      </c>
      <c r="J202" s="20" t="str">
        <f>IF(キューシート計算用!J200&lt;&gt;"",キューシート計算用!J200,"")</f>
        <v/>
      </c>
      <c r="K202" s="40" t="str">
        <f>IF(キューシート計算用!K200&lt;&gt;"",キューシート計算用!K200,"")</f>
        <v/>
      </c>
      <c r="L202" s="40" t="str">
        <f>IF(キューシート計算用!L200&lt;&gt;"",キューシート計算用!L200,"")</f>
        <v/>
      </c>
      <c r="M202" s="22" t="str">
        <f>IF(キューシート計算用!M200&lt;&gt;"",キューシート計算用!M200,"")</f>
        <v/>
      </c>
      <c r="N202" s="22" t="str">
        <f>IF(キューシート計算用!N200&lt;&gt;"",キューシート計算用!N200,"")</f>
        <v/>
      </c>
    </row>
    <row r="203" spans="1:14" x14ac:dyDescent="0.2">
      <c r="A203" s="20" t="str">
        <f>IF(キューシート計算用!A201&lt;&gt;"",キューシート計算用!A201,"")</f>
        <v/>
      </c>
      <c r="B203" s="20" t="str">
        <f>IF(キューシート計算用!B201&lt;&gt;"",キューシート計算用!B201,"")</f>
        <v/>
      </c>
      <c r="C203" s="20" t="str">
        <f>IF(キューシート計算用!C201&lt;&gt;"",キューシート計算用!C201,"")</f>
        <v/>
      </c>
      <c r="D203" s="21" t="str">
        <f>IF(キューシート計算用!D201&lt;&gt;"",キューシート計算用!D201,"")</f>
        <v/>
      </c>
      <c r="E203" s="21" t="str">
        <f>IF(キューシート計算用!E201&lt;&gt;"",キューシート計算用!E201,"")</f>
        <v/>
      </c>
      <c r="F203" s="20" t="str">
        <f>IF(キューシート計算用!F201&lt;&gt;"",キューシート計算用!F201,"")</f>
        <v/>
      </c>
      <c r="G203" s="20" t="str">
        <f>IF(キューシート計算用!G201&lt;&gt;"",キューシート計算用!G201,"")</f>
        <v/>
      </c>
      <c r="H203" s="20" t="str">
        <f>IF(キューシート計算用!H201&lt;&gt;"",キューシート計算用!H201,"")</f>
        <v/>
      </c>
      <c r="I203" s="20" t="str">
        <f>IF(キューシート計算用!I201&lt;&gt;"",キューシート計算用!I201,"")</f>
        <v/>
      </c>
      <c r="J203" s="20" t="str">
        <f>IF(キューシート計算用!J201&lt;&gt;"",キューシート計算用!J201,"")</f>
        <v/>
      </c>
      <c r="K203" s="40" t="str">
        <f>IF(キューシート計算用!K201&lt;&gt;"",キューシート計算用!K201,"")</f>
        <v/>
      </c>
      <c r="L203" s="40" t="str">
        <f>IF(キューシート計算用!L201&lt;&gt;"",キューシート計算用!L201,"")</f>
        <v/>
      </c>
      <c r="M203" s="22" t="str">
        <f>IF(キューシート計算用!M201&lt;&gt;"",キューシート計算用!M201,"")</f>
        <v/>
      </c>
      <c r="N203" s="22" t="str">
        <f>IF(キューシート計算用!N201&lt;&gt;"",キューシート計算用!N201,"")</f>
        <v/>
      </c>
    </row>
    <row r="204" spans="1:14" x14ac:dyDescent="0.2">
      <c r="A204" s="20" t="str">
        <f>IF(キューシート計算用!A202&lt;&gt;"",キューシート計算用!A202,"")</f>
        <v/>
      </c>
      <c r="B204" s="20" t="str">
        <f>IF(キューシート計算用!B202&lt;&gt;"",キューシート計算用!B202,"")</f>
        <v/>
      </c>
      <c r="C204" s="20" t="str">
        <f>IF(キューシート計算用!C202&lt;&gt;"",キューシート計算用!C202,"")</f>
        <v/>
      </c>
      <c r="D204" s="21" t="str">
        <f>IF(キューシート計算用!D202&lt;&gt;"",キューシート計算用!D202,"")</f>
        <v/>
      </c>
      <c r="E204" s="21" t="str">
        <f>IF(キューシート計算用!E202&lt;&gt;"",キューシート計算用!E202,"")</f>
        <v/>
      </c>
      <c r="F204" s="20" t="str">
        <f>IF(キューシート計算用!F202&lt;&gt;"",キューシート計算用!F202,"")</f>
        <v/>
      </c>
      <c r="G204" s="20" t="str">
        <f>IF(キューシート計算用!G202&lt;&gt;"",キューシート計算用!G202,"")</f>
        <v/>
      </c>
      <c r="H204" s="20" t="str">
        <f>IF(キューシート計算用!H202&lt;&gt;"",キューシート計算用!H202,"")</f>
        <v/>
      </c>
      <c r="I204" s="20" t="str">
        <f>IF(キューシート計算用!I202&lt;&gt;"",キューシート計算用!I202,"")</f>
        <v/>
      </c>
      <c r="J204" s="20" t="str">
        <f>IF(キューシート計算用!J202&lt;&gt;"",キューシート計算用!J202,"")</f>
        <v/>
      </c>
      <c r="K204" s="40" t="str">
        <f>IF(キューシート計算用!K202&lt;&gt;"",キューシート計算用!K202,"")</f>
        <v/>
      </c>
      <c r="L204" s="40" t="str">
        <f>IF(キューシート計算用!L202&lt;&gt;"",キューシート計算用!L202,"")</f>
        <v/>
      </c>
      <c r="M204" s="22" t="str">
        <f>IF(キューシート計算用!M202&lt;&gt;"",キューシート計算用!M202,"")</f>
        <v/>
      </c>
      <c r="N204" s="22" t="str">
        <f>IF(キューシート計算用!N202&lt;&gt;"",キューシート計算用!N202,"")</f>
        <v/>
      </c>
    </row>
  </sheetData>
  <mergeCells count="3">
    <mergeCell ref="B1:C1"/>
    <mergeCell ref="F1:G1"/>
    <mergeCell ref="F2:G2"/>
  </mergeCells>
  <phoneticPr fontId="1"/>
  <conditionalFormatting sqref="A5:N204">
    <cfRule type="expression" dxfId="200" priority="1">
      <formula>$B5&lt;&gt;""</formula>
    </cfRule>
    <cfRule type="expression" priority="2">
      <formula>$B5&lt;&gt;""</formula>
    </cfRule>
  </conditionalFormatting>
  <pageMargins left="0.7" right="0.7" top="0.75" bottom="0.75" header="0.3" footer="0.3"/>
  <pageSetup paperSize="9" scale="85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T64"/>
  <sheetViews>
    <sheetView view="pageBreakPreview" zoomScaleNormal="50" zoomScaleSheetLayoutView="100" workbookViewId="0">
      <selection activeCell="C27" sqref="C27"/>
    </sheetView>
  </sheetViews>
  <sheetFormatPr defaultColWidth="9" defaultRowHeight="13" x14ac:dyDescent="0.2"/>
  <cols>
    <col min="1" max="1" width="7.6328125" style="1" customWidth="1"/>
    <col min="2" max="3" width="13.453125" style="1" customWidth="1"/>
    <col min="4" max="4" width="7.6328125" style="30" customWidth="1"/>
    <col min="5" max="6" width="13.453125" style="30" customWidth="1"/>
    <col min="7" max="7" width="7.6328125" style="30" customWidth="1"/>
    <col min="8" max="9" width="13.453125" style="30" customWidth="1"/>
    <col min="10" max="10" width="7.6328125" style="30" customWidth="1"/>
    <col min="11" max="12" width="13.453125" style="30" customWidth="1"/>
    <col min="13" max="13" width="7.6328125" style="30" customWidth="1"/>
    <col min="14" max="15" width="13.453125" style="30" customWidth="1"/>
    <col min="16" max="16" width="7.6328125" style="30" customWidth="1"/>
    <col min="17" max="18" width="13.453125" style="30" customWidth="1"/>
    <col min="19" max="19" width="7.6328125" style="30" customWidth="1"/>
    <col min="20" max="21" width="13.453125" style="30" customWidth="1"/>
    <col min="22" max="22" width="7.6328125" style="30" customWidth="1"/>
    <col min="23" max="24" width="13.453125" style="30" customWidth="1"/>
    <col min="25" max="25" width="7.6328125" style="30" customWidth="1"/>
    <col min="26" max="27" width="13.453125" style="30" customWidth="1"/>
    <col min="28" max="28" width="7.6328125" style="30" customWidth="1"/>
    <col min="29" max="30" width="13.453125" style="30" customWidth="1"/>
    <col min="31" max="31" width="7.6328125" style="30" customWidth="1"/>
    <col min="32" max="33" width="13.453125" style="30" customWidth="1"/>
    <col min="34" max="34" width="7.6328125" style="30" customWidth="1"/>
    <col min="35" max="36" width="13.453125" style="30" customWidth="1"/>
    <col min="37" max="37" width="7.6328125" style="30" customWidth="1"/>
    <col min="38" max="39" width="13.453125" style="30" customWidth="1"/>
    <col min="40" max="40" width="7.6328125" style="30" customWidth="1"/>
    <col min="41" max="42" width="13.453125" style="30" customWidth="1"/>
    <col min="43" max="43" width="7.6328125" style="30" customWidth="1"/>
    <col min="44" max="45" width="13.453125" style="30" customWidth="1"/>
    <col min="46" max="46" width="7.6328125" style="30" customWidth="1"/>
    <col min="47" max="48" width="13.453125" style="30" customWidth="1"/>
    <col min="49" max="49" width="7.6328125" style="30" customWidth="1"/>
    <col min="50" max="51" width="13.453125" style="30" customWidth="1"/>
    <col min="52" max="52" width="7.6328125" style="30" customWidth="1"/>
    <col min="53" max="54" width="13.453125" style="30" customWidth="1"/>
    <col min="55" max="55" width="7.6328125" style="30" customWidth="1"/>
    <col min="56" max="57" width="13.453125" style="30" customWidth="1"/>
    <col min="58" max="58" width="7.6328125" style="30" customWidth="1"/>
    <col min="59" max="60" width="13.453125" style="30" customWidth="1"/>
    <col min="61" max="61" width="7.6328125" style="30" customWidth="1"/>
    <col min="62" max="63" width="13.453125" style="30" customWidth="1"/>
    <col min="64" max="64" width="7.6328125" style="30" customWidth="1"/>
    <col min="65" max="66" width="13.453125" style="30" customWidth="1"/>
    <col min="67" max="67" width="7.6328125" style="30" customWidth="1"/>
    <col min="68" max="69" width="13.453125" style="30" customWidth="1"/>
    <col min="70" max="70" width="7.6328125" style="1" customWidth="1"/>
    <col min="71" max="72" width="13.453125" style="1" customWidth="1"/>
    <col min="73" max="16384" width="9" style="1"/>
  </cols>
  <sheetData>
    <row r="1" spans="1:69" x14ac:dyDescent="0.2">
      <c r="A1" s="83" t="s">
        <v>268</v>
      </c>
      <c r="B1" s="83"/>
      <c r="C1" s="83"/>
    </row>
    <row r="2" spans="1:69" x14ac:dyDescent="0.2">
      <c r="A2" s="1" t="str">
        <f>CONCATENATE("ver.",キューシート計算用!A2)</f>
        <v>ver.10</v>
      </c>
      <c r="D2" s="34">
        <f>IF(キューシート計算用!A13&lt;&gt;"",キューシート計算用!A13,"")</f>
        <v>9</v>
      </c>
      <c r="E2" s="77" t="str">
        <f>IF(キューシート計算用!F13&lt;&gt;"",キューシート計算用!F13,"")</f>
        <v/>
      </c>
      <c r="F2" s="78"/>
      <c r="G2" s="34">
        <f>IF(キューシート計算用!A21&lt;&gt;"",キューシート計算用!A21,"")</f>
        <v>17</v>
      </c>
      <c r="H2" s="77" t="str">
        <f>IF(キューシート計算用!F21&lt;&gt;"",キューシート計算用!F21,"")</f>
        <v>坤六峠</v>
      </c>
      <c r="I2" s="78"/>
      <c r="J2" s="34">
        <f>IF(キューシート計算用!A29&lt;&gt;"",キューシート計算用!A29,"")</f>
        <v>25</v>
      </c>
      <c r="K2" s="77" t="str">
        <f>IF(キューシート計算用!F29&lt;&gt;"",キューシート計算用!F29,"")</f>
        <v/>
      </c>
      <c r="L2" s="78"/>
      <c r="M2" s="34">
        <f>IF(キューシート計算用!A39&lt;&gt;"",キューシート計算用!A39,"")</f>
        <v>35</v>
      </c>
      <c r="N2" s="77" t="str">
        <f>IF(キューシート計算用!F39&lt;&gt;"",キューシート計算用!F39,"")</f>
        <v/>
      </c>
      <c r="O2" s="78"/>
      <c r="P2" s="34">
        <f>IF(キューシート計算用!A48&lt;&gt;"",キューシート計算用!A48,"")</f>
        <v>44</v>
      </c>
      <c r="Q2" s="77" t="str">
        <f>IF(キューシート計算用!F48&lt;&gt;"",キューシート計算用!F48,"")</f>
        <v>春日新田</v>
      </c>
      <c r="R2" s="78"/>
      <c r="S2" s="34">
        <f>IF(キューシート計算用!A57&lt;&gt;"",キューシート計算用!A57,"")</f>
        <v>53</v>
      </c>
      <c r="T2" s="77" t="str">
        <f>IF(キューシート計算用!F57&lt;&gt;"",キューシート計算用!F57,"")</f>
        <v/>
      </c>
      <c r="U2" s="78"/>
      <c r="V2" s="34">
        <f>IF(キューシート計算用!A66&lt;&gt;"",キューシート計算用!A66,"")</f>
        <v>62</v>
      </c>
      <c r="W2" s="77" t="str">
        <f>IF(キューシート計算用!F66&lt;&gt;"",キューシート計算用!F66,"")</f>
        <v/>
      </c>
      <c r="X2" s="78"/>
      <c r="Y2" s="34">
        <f>IF(キューシート計算用!A76&lt;&gt;"",キューシート計算用!A76,"")</f>
        <v>72</v>
      </c>
      <c r="Z2" s="77" t="str">
        <f>IF(キューシート計算用!F76&lt;&gt;"",キューシート計算用!F76,"")</f>
        <v>渋峠</v>
      </c>
      <c r="AA2" s="78"/>
      <c r="AB2" s="34">
        <f>IF(キューシート計算用!A84&lt;&gt;"",キューシート計算用!A84,"")</f>
        <v>80</v>
      </c>
      <c r="AC2" s="77" t="str">
        <f>IF(キューシート計算用!F84&lt;&gt;"",キューシート計算用!F84,"")</f>
        <v/>
      </c>
      <c r="AD2" s="78"/>
      <c r="AE2" s="34">
        <f>IF(キューシート計算用!A92&lt;&gt;"",キューシート計算用!A92,"")</f>
        <v>88</v>
      </c>
      <c r="AF2" s="77" t="str">
        <f>IF(キューシート計算用!F92&lt;&gt;"",キューシート計算用!F92,"")</f>
        <v>見野</v>
      </c>
      <c r="AG2" s="78"/>
      <c r="AH2" s="34" t="str">
        <f>IF(キューシート計算用!A101&lt;&gt;"",キューシート計算用!A101,"")</f>
        <v/>
      </c>
      <c r="AI2" s="77" t="str">
        <f>IF(キューシート計算用!F101&lt;&gt;"",キューシート計算用!F101,"")</f>
        <v/>
      </c>
      <c r="AJ2" s="78"/>
      <c r="AK2" s="34" t="str">
        <f>IF(キューシート計算用!A110&lt;&gt;"",キューシート計算用!A110,"")</f>
        <v/>
      </c>
      <c r="AL2" s="77" t="str">
        <f>IF(キューシート計算用!F110&lt;&gt;"",キューシート計算用!F110,"")</f>
        <v/>
      </c>
      <c r="AM2" s="78"/>
      <c r="AN2" s="34" t="str">
        <f>IF(キューシート計算用!A119&lt;&gt;"",キューシート計算用!A119,"")</f>
        <v/>
      </c>
      <c r="AO2" s="77" t="str">
        <f>IF(キューシート計算用!F119&lt;&gt;"",キューシート計算用!F119,"")</f>
        <v/>
      </c>
      <c r="AP2" s="78"/>
      <c r="AQ2" s="34" t="str">
        <f>IF(キューシート計算用!A128&lt;&gt;"",キューシート計算用!A128,"")</f>
        <v/>
      </c>
      <c r="AR2" s="77" t="str">
        <f>IF(キューシート計算用!F128&lt;&gt;"",キューシート計算用!F128,"")</f>
        <v/>
      </c>
      <c r="AS2" s="78"/>
      <c r="AT2" s="34" t="str">
        <f>IF(キューシート計算用!A137&lt;&gt;"",キューシート計算用!A137,"")</f>
        <v/>
      </c>
      <c r="AU2" s="77" t="str">
        <f>IF(キューシート計算用!F137&lt;&gt;"",キューシート計算用!F137,"")</f>
        <v/>
      </c>
      <c r="AV2" s="78"/>
      <c r="AW2" s="34" t="str">
        <f>IF(キューシート計算用!A146&lt;&gt;"",キューシート計算用!A146,"")</f>
        <v/>
      </c>
      <c r="AX2" s="77" t="str">
        <f>IF(キューシート計算用!F146&lt;&gt;"",キューシート計算用!F146,"")</f>
        <v/>
      </c>
      <c r="AY2" s="78"/>
      <c r="AZ2" s="34" t="str">
        <f>IF(キューシート計算用!A155&lt;&gt;"",キューシート計算用!A155,"")</f>
        <v/>
      </c>
      <c r="BA2" s="77" t="str">
        <f>IF(キューシート計算用!F155&lt;&gt;"",キューシート計算用!F155,"")</f>
        <v/>
      </c>
      <c r="BB2" s="78"/>
      <c r="BC2" s="34" t="str">
        <f>IF(キューシート計算用!A164&lt;&gt;"",キューシート計算用!A164,"")</f>
        <v/>
      </c>
      <c r="BD2" s="77" t="str">
        <f>IF(キューシート計算用!F164&lt;&gt;"",キューシート計算用!F164,"")</f>
        <v/>
      </c>
      <c r="BE2" s="78"/>
      <c r="BF2" s="34" t="str">
        <f>IF(キューシート計算用!A173&lt;&gt;"",キューシート計算用!A173,"")</f>
        <v/>
      </c>
      <c r="BG2" s="77" t="str">
        <f>IF(キューシート計算用!F173&lt;&gt;"",キューシート計算用!F173,"")</f>
        <v/>
      </c>
      <c r="BH2" s="78"/>
      <c r="BI2" s="34" t="str">
        <f>IF(キューシート計算用!A182&lt;&gt;"",キューシート計算用!A182,"")</f>
        <v/>
      </c>
      <c r="BJ2" s="77" t="str">
        <f>IF(キューシート計算用!F182&lt;&gt;"",キューシート計算用!F182,"")</f>
        <v/>
      </c>
      <c r="BK2" s="78"/>
      <c r="BL2" s="34" t="str">
        <f>IF(キューシート計算用!A191&lt;&gt;"",キューシート計算用!A191,"")</f>
        <v/>
      </c>
      <c r="BM2" s="77" t="str">
        <f>IF(キューシート計算用!F191&lt;&gt;"",キューシート計算用!F191,"")</f>
        <v/>
      </c>
      <c r="BN2" s="78"/>
      <c r="BO2" s="34" t="str">
        <f>IF(キューシート計算用!A200&lt;&gt;"",キューシート計算用!A200,"")</f>
        <v/>
      </c>
      <c r="BP2" s="77" t="str">
        <f>IF(キューシート計算用!F200&lt;&gt;"",キューシート計算用!F200,"")</f>
        <v/>
      </c>
      <c r="BQ2" s="78"/>
    </row>
    <row r="3" spans="1:69" x14ac:dyDescent="0.2">
      <c r="A3" s="1" t="str">
        <f>キューシート計算用!B2</f>
        <v>2023.3.30</v>
      </c>
      <c r="D3" s="35" t="str">
        <f>IF(キューシート計算用!B13&lt;&gt;"",キューシート計算用!B13,"")</f>
        <v/>
      </c>
      <c r="E3" s="79" t="str">
        <f>IF(キューシート計算用!K13&lt;&gt;"",キューシート計算用!K13,"")</f>
        <v>足尾　中禅寺湖</v>
      </c>
      <c r="F3" s="80"/>
      <c r="G3" s="35" t="str">
        <f>IF(キューシート計算用!B21&lt;&gt;"",キューシート計算用!B21,"")</f>
        <v>PC4</v>
      </c>
      <c r="H3" s="79" t="str">
        <f>IF(キューシート計算用!K21&lt;&gt;"",キューシート計算用!K21,"")</f>
        <v/>
      </c>
      <c r="I3" s="80"/>
      <c r="J3" s="35" t="str">
        <f>IF(キューシート計算用!B29&lt;&gt;"",キューシート計算用!B29,"")</f>
        <v/>
      </c>
      <c r="K3" s="79" t="str">
        <f>IF(キューシート計算用!K29&lt;&gt;"",キューシート計算用!K29,"")</f>
        <v>長岡　南魚沼</v>
      </c>
      <c r="L3" s="80"/>
      <c r="M3" s="35" t="str">
        <f>IF(キューシート計算用!B39&lt;&gt;"",キューシート計算用!B39,"")</f>
        <v/>
      </c>
      <c r="N3" s="79" t="str">
        <f>IF(キューシート計算用!K39&lt;&gt;"",キューシート計算用!K39,"")</f>
        <v>上越　安塚</v>
      </c>
      <c r="O3" s="80"/>
      <c r="P3" s="35" t="str">
        <f>IF(キューシート計算用!B48&lt;&gt;"",キューシート計算用!B48,"")</f>
        <v/>
      </c>
      <c r="Q3" s="79" t="str">
        <f>IF(キューシート計算用!K48&lt;&gt;"",キューシート計算用!K48,"")</f>
        <v>直江津港</v>
      </c>
      <c r="R3" s="80"/>
      <c r="S3" s="35" t="str">
        <f>IF(キューシート計算用!B57&lt;&gt;"",キューシート計算用!B57,"")</f>
        <v/>
      </c>
      <c r="T3" s="79" t="str">
        <f>IF(キューシート計算用!K57&lt;&gt;"",キューシート計算用!K57,"")</f>
        <v>十日町　野沢温泉</v>
      </c>
      <c r="U3" s="80"/>
      <c r="V3" s="35" t="str">
        <f>IF(キューシート計算用!B66&lt;&gt;"",キューシート計算用!B66,"")</f>
        <v/>
      </c>
      <c r="W3" s="79" t="str">
        <f>IF(キューシート計算用!K66&lt;&gt;"",キューシート計算用!K66,"")</f>
        <v/>
      </c>
      <c r="X3" s="80"/>
      <c r="Y3" s="35" t="str">
        <f>IF(キューシート計算用!B76&lt;&gt;"",キューシート計算用!B76,"")</f>
        <v>PC13</v>
      </c>
      <c r="Z3" s="79" t="str">
        <f>IF(キューシート計算用!K76&lt;&gt;"",キューシート計算用!K76,"")</f>
        <v/>
      </c>
      <c r="AA3" s="80"/>
      <c r="AB3" s="35" t="str">
        <f>IF(キューシート計算用!B84&lt;&gt;"",キューシート計算用!B84,"")</f>
        <v/>
      </c>
      <c r="AC3" s="79" t="str">
        <f>IF(キューシート計算用!K84&lt;&gt;"",キューシート計算用!K84,"")</f>
        <v/>
      </c>
      <c r="AD3" s="80"/>
      <c r="AE3" s="35" t="str">
        <f>IF(キューシート計算用!B92&lt;&gt;"",キューシート計算用!B92,"")</f>
        <v/>
      </c>
      <c r="AF3" s="79" t="str">
        <f>IF(キューシート計算用!K92&lt;&gt;"",キューシート計算用!K92,"")</f>
        <v/>
      </c>
      <c r="AG3" s="80"/>
      <c r="AH3" s="35" t="str">
        <f>IF(キューシート計算用!B101&lt;&gt;"",キューシート計算用!B101,"")</f>
        <v/>
      </c>
      <c r="AI3" s="79" t="str">
        <f>IF(キューシート計算用!K101&lt;&gt;"",キューシート計算用!K101,"")</f>
        <v/>
      </c>
      <c r="AJ3" s="80"/>
      <c r="AK3" s="35" t="str">
        <f>IF(キューシート計算用!B110&lt;&gt;"",キューシート計算用!B110,"")</f>
        <v/>
      </c>
      <c r="AL3" s="79" t="str">
        <f>IF(キューシート計算用!K110&lt;&gt;"",キューシート計算用!K110,"")</f>
        <v/>
      </c>
      <c r="AM3" s="80"/>
      <c r="AN3" s="35" t="str">
        <f>IF(キューシート計算用!B119&lt;&gt;"",キューシート計算用!B119,"")</f>
        <v/>
      </c>
      <c r="AO3" s="79" t="str">
        <f>IF(キューシート計算用!K119&lt;&gt;"",キューシート計算用!K119,"")</f>
        <v/>
      </c>
      <c r="AP3" s="80"/>
      <c r="AQ3" s="35" t="str">
        <f>IF(キューシート計算用!B128&lt;&gt;"",キューシート計算用!B128,"")</f>
        <v/>
      </c>
      <c r="AR3" s="79" t="str">
        <f>IF(キューシート計算用!K128&lt;&gt;"",キューシート計算用!K128,"")</f>
        <v/>
      </c>
      <c r="AS3" s="80"/>
      <c r="AT3" s="35" t="str">
        <f>IF(キューシート計算用!B137&lt;&gt;"",キューシート計算用!B137,"")</f>
        <v/>
      </c>
      <c r="AU3" s="79" t="str">
        <f>IF(キューシート計算用!K137&lt;&gt;"",キューシート計算用!K137,"")</f>
        <v/>
      </c>
      <c r="AV3" s="80"/>
      <c r="AW3" s="35" t="str">
        <f>IF(キューシート計算用!B146&lt;&gt;"",キューシート計算用!B146,"")</f>
        <v/>
      </c>
      <c r="AX3" s="79" t="str">
        <f>IF(キューシート計算用!K146&lt;&gt;"",キューシート計算用!K146,"")</f>
        <v/>
      </c>
      <c r="AY3" s="80"/>
      <c r="AZ3" s="35" t="str">
        <f>IF(キューシート計算用!B155&lt;&gt;"",キューシート計算用!B155,"")</f>
        <v/>
      </c>
      <c r="BA3" s="79" t="str">
        <f>IF(キューシート計算用!K155&lt;&gt;"",キューシート計算用!K155,"")</f>
        <v/>
      </c>
      <c r="BB3" s="80"/>
      <c r="BC3" s="35" t="str">
        <f>IF(キューシート計算用!B164&lt;&gt;"",キューシート計算用!B164,"")</f>
        <v/>
      </c>
      <c r="BD3" s="79" t="str">
        <f>IF(キューシート計算用!K164&lt;&gt;"",キューシート計算用!K164,"")</f>
        <v/>
      </c>
      <c r="BE3" s="80"/>
      <c r="BF3" s="35" t="str">
        <f>IF(キューシート計算用!B173&lt;&gt;"",キューシート計算用!B173,"")</f>
        <v/>
      </c>
      <c r="BG3" s="79" t="str">
        <f>IF(キューシート計算用!K173&lt;&gt;"",キューシート計算用!K173,"")</f>
        <v/>
      </c>
      <c r="BH3" s="80"/>
      <c r="BI3" s="35" t="str">
        <f>IF(キューシート計算用!B182&lt;&gt;"",キューシート計算用!B182,"")</f>
        <v/>
      </c>
      <c r="BJ3" s="79" t="str">
        <f>IF(キューシート計算用!K182&lt;&gt;"",キューシート計算用!K182,"")</f>
        <v/>
      </c>
      <c r="BK3" s="80"/>
      <c r="BL3" s="35" t="str">
        <f>IF(キューシート計算用!B191&lt;&gt;"",キューシート計算用!B191,"")</f>
        <v/>
      </c>
      <c r="BM3" s="79" t="str">
        <f>IF(キューシート計算用!K191&lt;&gt;"",キューシート計算用!K191,"")</f>
        <v/>
      </c>
      <c r="BN3" s="80"/>
      <c r="BO3" s="35" t="str">
        <f>IF(キューシート計算用!B200&lt;&gt;"",キューシート計算用!B200,"")</f>
        <v/>
      </c>
      <c r="BP3" s="79" t="str">
        <f>IF(キューシート計算用!K200&lt;&gt;"",キューシート計算用!K200,"")</f>
        <v/>
      </c>
      <c r="BQ3" s="80"/>
    </row>
    <row r="4" spans="1:69" x14ac:dyDescent="0.2">
      <c r="D4" s="36" t="str">
        <f>IF(キューシート計算用!M13&lt;&gt;"",キューシート計算用!M13,"")</f>
        <v/>
      </c>
      <c r="F4" s="31"/>
      <c r="G4" s="36" t="str">
        <f>IF(キューシート計算用!M21&lt;&gt;"",キューシート計算用!M21,"")</f>
        <v/>
      </c>
      <c r="I4" s="31"/>
      <c r="J4" s="36" t="str">
        <f>IF(キューシート計算用!M29&lt;&gt;"",キューシート計算用!M29,"")</f>
        <v/>
      </c>
      <c r="L4" s="31"/>
      <c r="M4" s="36" t="str">
        <f>IF(キューシート計算用!M39&lt;&gt;"",キューシート計算用!M39,"")</f>
        <v/>
      </c>
      <c r="O4" s="31"/>
      <c r="P4" s="36" t="str">
        <f>IF(キューシート計算用!M48&lt;&gt;"",キューシート計算用!M48,"")</f>
        <v/>
      </c>
      <c r="R4" s="31"/>
      <c r="S4" s="36" t="str">
        <f>IF(キューシート計算用!M57&lt;&gt;"",キューシート計算用!M57,"")</f>
        <v/>
      </c>
      <c r="U4" s="31"/>
      <c r="V4" s="36" t="str">
        <f>IF(キューシート計算用!M66&lt;&gt;"",キューシート計算用!M66,"")</f>
        <v/>
      </c>
      <c r="X4" s="31"/>
      <c r="Y4" s="36" t="str">
        <f>IF(キューシート計算用!M76&lt;&gt;"",キューシート計算用!M76,"")</f>
        <v/>
      </c>
      <c r="AA4" s="31"/>
      <c r="AB4" s="36" t="str">
        <f>IF(キューシート計算用!M84&lt;&gt;"",キューシート計算用!M84,"")</f>
        <v/>
      </c>
      <c r="AD4" s="31"/>
      <c r="AE4" s="36" t="str">
        <f>IF(キューシート計算用!M92&lt;&gt;"",キューシート計算用!M92,"")</f>
        <v/>
      </c>
      <c r="AG4" s="31"/>
      <c r="AH4" s="36" t="str">
        <f>IF(キューシート計算用!M101&lt;&gt;"",キューシート計算用!M101,"")</f>
        <v/>
      </c>
      <c r="AJ4" s="31"/>
      <c r="AK4" s="36" t="str">
        <f>IF(キューシート計算用!M110&lt;&gt;"",キューシート計算用!M110,"")</f>
        <v/>
      </c>
      <c r="AM4" s="31"/>
      <c r="AN4" s="36" t="str">
        <f>IF(キューシート計算用!M119&lt;&gt;"",キューシート計算用!M119,"")</f>
        <v/>
      </c>
      <c r="AP4" s="31"/>
      <c r="AQ4" s="36" t="str">
        <f>IF(キューシート計算用!M128&lt;&gt;"",キューシート計算用!M128,"")</f>
        <v/>
      </c>
      <c r="AS4" s="31"/>
      <c r="AT4" s="36" t="str">
        <f>IF(キューシート計算用!M137&lt;&gt;"",キューシート計算用!M137,"")</f>
        <v/>
      </c>
      <c r="AV4" s="31"/>
      <c r="AW4" s="36" t="str">
        <f>IF(キューシート計算用!M146&lt;&gt;"",キューシート計算用!M146,"")</f>
        <v/>
      </c>
      <c r="AY4" s="31"/>
      <c r="AZ4" s="36" t="str">
        <f>IF(キューシート計算用!M155&lt;&gt;"",キューシート計算用!M155,"")</f>
        <v/>
      </c>
      <c r="BC4" s="36" t="str">
        <f>IF(キューシート計算用!M164&lt;&gt;"",キューシート計算用!M164,"")</f>
        <v/>
      </c>
      <c r="BF4" s="36" t="str">
        <f>IF(キューシート計算用!M173&lt;&gt;"",キューシート計算用!M173,"")</f>
        <v/>
      </c>
      <c r="BI4" s="36" t="str">
        <f>IF(キューシート計算用!M182&lt;&gt;"",キューシート計算用!M182,"")</f>
        <v/>
      </c>
      <c r="BL4" s="36" t="str">
        <f>IF(キューシート計算用!M191&lt;&gt;"",キューシート計算用!M191,"")</f>
        <v/>
      </c>
      <c r="BO4" s="36" t="str">
        <f>IF(キューシート計算用!M200&lt;&gt;"",キューシート計算用!M200,"")</f>
        <v/>
      </c>
      <c r="BQ4" s="31"/>
    </row>
    <row r="5" spans="1:69" x14ac:dyDescent="0.2">
      <c r="D5" s="36" t="str">
        <f>IF(キューシート計算用!N13&lt;&gt;"",キューシート計算用!N13,"")</f>
        <v/>
      </c>
      <c r="F5" s="31"/>
      <c r="G5" s="36" t="str">
        <f>IF(キューシート計算用!N21&lt;&gt;"",キューシート計算用!N21,"")</f>
        <v/>
      </c>
      <c r="I5" s="31"/>
      <c r="J5" s="36" t="str">
        <f>IF(キューシート計算用!N29&lt;&gt;"",キューシート計算用!N29,"")</f>
        <v/>
      </c>
      <c r="L5" s="31"/>
      <c r="M5" s="36" t="str">
        <f>IF(キューシート計算用!N39&lt;&gt;"",キューシート計算用!N39,"")</f>
        <v/>
      </c>
      <c r="O5" s="31"/>
      <c r="P5" s="36" t="str">
        <f>IF(キューシート計算用!N48&lt;&gt;"",キューシート計算用!N48,"")</f>
        <v/>
      </c>
      <c r="R5" s="31"/>
      <c r="S5" s="36" t="str">
        <f>IF(キューシート計算用!N57&lt;&gt;"",キューシート計算用!N57,"")</f>
        <v/>
      </c>
      <c r="U5" s="31"/>
      <c r="V5" s="36" t="str">
        <f>IF(キューシート計算用!N66&lt;&gt;"",キューシート計算用!N66,"")</f>
        <v/>
      </c>
      <c r="X5" s="31"/>
      <c r="Y5" s="36" t="str">
        <f>IF(キューシート計算用!N76&lt;&gt;"",キューシート計算用!N76,"")</f>
        <v/>
      </c>
      <c r="AA5" s="31"/>
      <c r="AB5" s="36" t="str">
        <f>IF(キューシート計算用!N84&lt;&gt;"",キューシート計算用!N84,"")</f>
        <v/>
      </c>
      <c r="AD5" s="31"/>
      <c r="AE5" s="36" t="str">
        <f>IF(キューシート計算用!N92&lt;&gt;"",キューシート計算用!N92,"")</f>
        <v/>
      </c>
      <c r="AG5" s="31"/>
      <c r="AH5" s="36" t="str">
        <f>IF(キューシート計算用!N101&lt;&gt;"",キューシート計算用!N101,"")</f>
        <v/>
      </c>
      <c r="AJ5" s="31"/>
      <c r="AK5" s="36" t="str">
        <f>IF(キューシート計算用!N110&lt;&gt;"",キューシート計算用!N110,"")</f>
        <v/>
      </c>
      <c r="AM5" s="31"/>
      <c r="AN5" s="36" t="str">
        <f>IF(キューシート計算用!N119&lt;&gt;"",キューシート計算用!N119,"")</f>
        <v/>
      </c>
      <c r="AP5" s="31"/>
      <c r="AQ5" s="36" t="str">
        <f>IF(キューシート計算用!N128&lt;&gt;"",キューシート計算用!N128,"")</f>
        <v/>
      </c>
      <c r="AS5" s="31"/>
      <c r="AT5" s="36" t="str">
        <f>IF(キューシート計算用!N137&lt;&gt;"",キューシート計算用!N137,"")</f>
        <v/>
      </c>
      <c r="AV5" s="31"/>
      <c r="AW5" s="36" t="str">
        <f>IF(キューシート計算用!N146&lt;&gt;"",キューシート計算用!N146,"")</f>
        <v/>
      </c>
      <c r="AY5" s="31"/>
      <c r="AZ5" s="36" t="str">
        <f>IF(キューシート計算用!N155&lt;&gt;"",キューシート計算用!N155,"")</f>
        <v/>
      </c>
      <c r="BC5" s="36" t="str">
        <f>IF(キューシート計算用!N164&lt;&gt;"",キューシート計算用!N164,"")</f>
        <v/>
      </c>
      <c r="BF5" s="36" t="str">
        <f>IF(キューシート計算用!N173&lt;&gt;"",キューシート計算用!N173,"")</f>
        <v/>
      </c>
      <c r="BI5" s="36" t="str">
        <f>IF(キューシート計算用!N182&lt;&gt;"",キューシート計算用!N182,"")</f>
        <v/>
      </c>
      <c r="BL5" s="36" t="str">
        <f>IF(キューシート計算用!N191&lt;&gt;"",キューシート計算用!N191,"")</f>
        <v/>
      </c>
      <c r="BO5" s="36" t="str">
        <f>IF(キューシート計算用!N200&lt;&gt;"",キューシート計算用!N200,"")</f>
        <v/>
      </c>
      <c r="BQ5" s="31"/>
    </row>
    <row r="6" spans="1:69" x14ac:dyDescent="0.2">
      <c r="D6" s="37">
        <f>IF(キューシート計算用!C13&lt;&gt;"",キューシート計算用!C13,"")</f>
        <v>3.7999999999999972</v>
      </c>
      <c r="F6" s="31"/>
      <c r="G6" s="37">
        <f>IF(キューシート計算用!C21&lt;&gt;"",キューシート計算用!C21,"")</f>
        <v>5.6999999999999886</v>
      </c>
      <c r="I6" s="31"/>
      <c r="J6" s="37">
        <f>IF(キューシート計算用!C29&lt;&gt;"",キューシート計算用!C29,"")</f>
        <v>1.1999999999999886</v>
      </c>
      <c r="L6" s="31"/>
      <c r="M6" s="37">
        <f>IF(キューシート計算用!C39&lt;&gt;"",キューシート計算用!C39,"")</f>
        <v>5.6000000000000227</v>
      </c>
      <c r="O6" s="31"/>
      <c r="P6" s="37">
        <f>IF(キューシート計算用!C48&lt;&gt;"",キューシート計算用!C48,"")</f>
        <v>1.6000000000000227</v>
      </c>
      <c r="R6" s="31"/>
      <c r="S6" s="37">
        <f>IF(キューシート計算用!C57&lt;&gt;"",キューシート計算用!C57,"")</f>
        <v>8.8000000000000114</v>
      </c>
      <c r="U6" s="31"/>
      <c r="V6" s="37">
        <f>IF(キューシート計算用!C66&lt;&gt;"",キューシート計算用!C66,"")</f>
        <v>0.49999999999994316</v>
      </c>
      <c r="X6" s="31"/>
      <c r="Y6" s="37">
        <f>IF(キューシート計算用!C76&lt;&gt;"",キューシート計算用!C76,"")</f>
        <v>14.500000000000057</v>
      </c>
      <c r="AA6" s="31"/>
      <c r="AB6" s="37">
        <f>IF(キューシート計算用!C84&lt;&gt;"",キューシート計算用!C84,"")</f>
        <v>2.5999999999999659</v>
      </c>
      <c r="AD6" s="31"/>
      <c r="AE6" s="37">
        <f>IF(キューシート計算用!C92&lt;&gt;"",キューシート計算用!C92,"")</f>
        <v>1</v>
      </c>
      <c r="AG6" s="31"/>
      <c r="AH6" s="37" t="str">
        <f>IF(キューシート計算用!C101&lt;&gt;"",キューシート計算用!C101,"")</f>
        <v/>
      </c>
      <c r="AJ6" s="31"/>
      <c r="AK6" s="37" t="str">
        <f>IF(キューシート計算用!C110&lt;&gt;"",キューシート計算用!C110,"")</f>
        <v/>
      </c>
      <c r="AM6" s="31"/>
      <c r="AN6" s="37" t="str">
        <f>IF(キューシート計算用!C119&lt;&gt;"",キューシート計算用!C119,"")</f>
        <v/>
      </c>
      <c r="AP6" s="31"/>
      <c r="AQ6" s="37" t="str">
        <f>IF(キューシート計算用!C128&lt;&gt;"",キューシート計算用!C128,"")</f>
        <v/>
      </c>
      <c r="AS6" s="31"/>
      <c r="AT6" s="37" t="str">
        <f>IF(キューシート計算用!C137&lt;&gt;"",キューシート計算用!C137,"")</f>
        <v/>
      </c>
      <c r="AV6" s="31"/>
      <c r="AW6" s="37" t="str">
        <f>IF(キューシート計算用!C146&lt;&gt;"",キューシート計算用!C146,"")</f>
        <v/>
      </c>
      <c r="AY6" s="31"/>
      <c r="AZ6" s="37" t="str">
        <f>IF(キューシート計算用!C155&lt;&gt;"",キューシート計算用!C155,"")</f>
        <v/>
      </c>
      <c r="BC6" s="37" t="str">
        <f>IF(キューシート計算用!C164&lt;&gt;"",キューシート計算用!C164,"")</f>
        <v/>
      </c>
      <c r="BF6" s="37" t="str">
        <f>IF(キューシート計算用!C173&lt;&gt;"",キューシート計算用!C173,"")</f>
        <v/>
      </c>
      <c r="BI6" s="37" t="str">
        <f>IF(キューシート計算用!C182&lt;&gt;"",キューシート計算用!C182,"")</f>
        <v/>
      </c>
      <c r="BL6" s="37" t="str">
        <f>IF(キューシート計算用!C191&lt;&gt;"",キューシート計算用!C191,"")</f>
        <v/>
      </c>
      <c r="BO6" s="37" t="str">
        <f>IF(キューシート計算用!C200&lt;&gt;"",キューシート計算用!C200,"")</f>
        <v/>
      </c>
      <c r="BQ6" s="31"/>
    </row>
    <row r="7" spans="1:69" x14ac:dyDescent="0.2">
      <c r="D7" s="38">
        <f>IF(キューシート計算用!D13&lt;&gt;"",キューシート計算用!D13,"")</f>
        <v>3.7999999999999972</v>
      </c>
      <c r="F7" s="31"/>
      <c r="G7" s="38">
        <f>IF(キューシート計算用!D21&lt;&gt;"",キューシート計算用!D21,"")</f>
        <v>46.899999999999991</v>
      </c>
      <c r="I7" s="31"/>
      <c r="J7" s="38">
        <f>IF(キューシート計算用!D29&lt;&gt;"",キューシート計算用!D29,"")</f>
        <v>2.5999999999999943</v>
      </c>
      <c r="L7" s="31"/>
      <c r="M7" s="38">
        <f>IF(キューシート計算用!D39&lt;&gt;"",キューシート計算用!D39,"")</f>
        <v>13</v>
      </c>
      <c r="O7" s="31"/>
      <c r="P7" s="38">
        <f>IF(キューシート計算用!D48&lt;&gt;"",キューシート計算用!D48,"")</f>
        <v>19.300000000000011</v>
      </c>
      <c r="R7" s="31"/>
      <c r="S7" s="38">
        <f>IF(キューシート計算用!D57&lt;&gt;"",キューシート計算用!D57,"")</f>
        <v>8.8000000000000114</v>
      </c>
      <c r="U7" s="31"/>
      <c r="V7" s="38">
        <f>IF(キューシート計算用!D66&lt;&gt;"",キューシート計算用!D66,"")</f>
        <v>27.299999999999955</v>
      </c>
      <c r="X7" s="31"/>
      <c r="Y7" s="38">
        <f>IF(キューシート計算用!D76&lt;&gt;"",キューシート計算用!D76,"")</f>
        <v>14.500000000000057</v>
      </c>
      <c r="AA7" s="31"/>
      <c r="AB7" s="38">
        <f>IF(キューシート計算用!D84&lt;&gt;"",キューシート計算用!D84,"")</f>
        <v>24.699999999999989</v>
      </c>
      <c r="AD7" s="31"/>
      <c r="AE7" s="38">
        <f>IF(キューシート計算用!D92&lt;&gt;"",キューシート計算用!D92,"")</f>
        <v>32.600000000000023</v>
      </c>
      <c r="AG7" s="31"/>
      <c r="AH7" s="38" t="str">
        <f>IF(キューシート計算用!D101&lt;&gt;"",キューシート計算用!D101,"")</f>
        <v/>
      </c>
      <c r="AJ7" s="31"/>
      <c r="AK7" s="38" t="str">
        <f>IF(キューシート計算用!D110&lt;&gt;"",キューシート計算用!D110,"")</f>
        <v/>
      </c>
      <c r="AM7" s="31"/>
      <c r="AN7" s="38" t="str">
        <f>IF(キューシート計算用!D119&lt;&gt;"",キューシート計算用!D119,"")</f>
        <v/>
      </c>
      <c r="AP7" s="31"/>
      <c r="AQ7" s="38" t="str">
        <f>IF(キューシート計算用!D128&lt;&gt;"",キューシート計算用!D128,"")</f>
        <v/>
      </c>
      <c r="AS7" s="31"/>
      <c r="AT7" s="38" t="str">
        <f>IF(キューシート計算用!D137&lt;&gt;"",キューシート計算用!D137,"")</f>
        <v/>
      </c>
      <c r="AV7" s="31"/>
      <c r="AW7" s="38" t="str">
        <f>IF(キューシート計算用!D146&lt;&gt;"",キューシート計算用!D146,"")</f>
        <v/>
      </c>
      <c r="AY7" s="31"/>
      <c r="AZ7" s="38" t="str">
        <f>IF(キューシート計算用!D155&lt;&gt;"",キューシート計算用!D155,"")</f>
        <v/>
      </c>
      <c r="BC7" s="38" t="str">
        <f>IF(キューシート計算用!D164&lt;&gt;"",キューシート計算用!D164,"")</f>
        <v/>
      </c>
      <c r="BF7" s="38" t="str">
        <f>IF(キューシート計算用!D173&lt;&gt;"",キューシート計算用!D173,"")</f>
        <v/>
      </c>
      <c r="BI7" s="38" t="str">
        <f>IF(キューシート計算用!D182&lt;&gt;"",キューシート計算用!D182,"")</f>
        <v/>
      </c>
      <c r="BL7" s="38" t="str">
        <f>IF(キューシート計算用!D191&lt;&gt;"",キューシート計算用!D191,"")</f>
        <v/>
      </c>
      <c r="BO7" s="38" t="str">
        <f>IF(キューシート計算用!D200&lt;&gt;"",キューシート計算用!D200,"")</f>
        <v/>
      </c>
      <c r="BQ7" s="31"/>
    </row>
    <row r="8" spans="1:69" x14ac:dyDescent="0.2">
      <c r="A8" s="1" t="s">
        <v>10</v>
      </c>
      <c r="D8" s="39">
        <f>IF(キューシート計算用!E13&lt;&gt;"",キューシート計算用!E13,"")</f>
        <v>38.799999999999997</v>
      </c>
      <c r="E8" s="32"/>
      <c r="F8" s="33"/>
      <c r="G8" s="39">
        <f>IF(キューシート計算用!E21&lt;&gt;"",キューシート計算用!E21,"")</f>
        <v>116.6</v>
      </c>
      <c r="H8" s="32"/>
      <c r="I8" s="33"/>
      <c r="J8" s="39">
        <f>IF(キューシート計算用!E29&lt;&gt;"",キューシート計算用!E29,"")</f>
        <v>211.5</v>
      </c>
      <c r="K8" s="32"/>
      <c r="L8" s="33"/>
      <c r="M8" s="39">
        <f>IF(キューシート計算用!E39&lt;&gt;"",キューシート計算用!E39,"")</f>
        <v>265.5</v>
      </c>
      <c r="N8" s="32"/>
      <c r="O8" s="33"/>
      <c r="P8" s="39">
        <f>IF(キューシート計算用!E48&lt;&gt;"",キューシート計算用!E48,"")</f>
        <v>302.10000000000002</v>
      </c>
      <c r="Q8" s="32"/>
      <c r="R8" s="33"/>
      <c r="S8" s="39">
        <f>IF(キューシート計算用!E57&lt;&gt;"",キューシート計算用!E57,"")</f>
        <v>345.90000000000003</v>
      </c>
      <c r="T8" s="32"/>
      <c r="U8" s="33"/>
      <c r="V8" s="39">
        <f>IF(キューシート計算用!E66&lt;&gt;"",キューシート計算用!E66,"")</f>
        <v>364.4</v>
      </c>
      <c r="W8" s="32"/>
      <c r="X8" s="33"/>
      <c r="Y8" s="39">
        <f>IF(キューシート計算用!E76&lt;&gt;"",キューシート計算用!E76,"")</f>
        <v>404.70000000000005</v>
      </c>
      <c r="Z8" s="32"/>
      <c r="AA8" s="33"/>
      <c r="AB8" s="39">
        <f>IF(キューシート計算用!E84&lt;&gt;"",キューシート計算用!E84,"")</f>
        <v>496.9</v>
      </c>
      <c r="AC8" s="32"/>
      <c r="AD8" s="33"/>
      <c r="AE8" s="39">
        <f>IF(キューシート計算用!E92&lt;&gt;"",キューシート計算用!E92,"")</f>
        <v>597.4</v>
      </c>
      <c r="AF8" s="32"/>
      <c r="AG8" s="33"/>
      <c r="AH8" s="39" t="str">
        <f>IF(キューシート計算用!E101&lt;&gt;"",キューシート計算用!E101,"")</f>
        <v/>
      </c>
      <c r="AI8" s="32"/>
      <c r="AJ8" s="33"/>
      <c r="AK8" s="39" t="str">
        <f>IF(キューシート計算用!E110&lt;&gt;"",キューシート計算用!E110,"")</f>
        <v/>
      </c>
      <c r="AL8" s="32"/>
      <c r="AM8" s="33"/>
      <c r="AN8" s="39" t="str">
        <f>IF(キューシート計算用!E119&lt;&gt;"",キューシート計算用!E119,"")</f>
        <v/>
      </c>
      <c r="AO8" s="32"/>
      <c r="AP8" s="33"/>
      <c r="AQ8" s="39" t="str">
        <f>IF(キューシート計算用!E128&lt;&gt;"",キューシート計算用!E128,"")</f>
        <v/>
      </c>
      <c r="AR8" s="32"/>
      <c r="AS8" s="33"/>
      <c r="AT8" s="39" t="str">
        <f>IF(キューシート計算用!E137&lt;&gt;"",キューシート計算用!E137,"")</f>
        <v/>
      </c>
      <c r="AU8" s="32"/>
      <c r="AV8" s="33"/>
      <c r="AW8" s="39" t="str">
        <f>IF(キューシート計算用!E146&lt;&gt;"",キューシート計算用!E146,"")</f>
        <v/>
      </c>
      <c r="AX8" s="32"/>
      <c r="AY8" s="33"/>
      <c r="AZ8" s="39" t="str">
        <f>IF(キューシート計算用!E155&lt;&gt;"",キューシート計算用!E155,"")</f>
        <v/>
      </c>
      <c r="BC8" s="39" t="str">
        <f>IF(キューシート計算用!E164&lt;&gt;"",キューシート計算用!E164,"")</f>
        <v/>
      </c>
      <c r="BF8" s="39" t="str">
        <f>IF(キューシート計算用!E173&lt;&gt;"",キューシート計算用!E173,"")</f>
        <v/>
      </c>
      <c r="BI8" s="39" t="str">
        <f>IF(キューシート計算用!E182&lt;&gt;"",キューシート計算用!E182,"")</f>
        <v/>
      </c>
      <c r="BL8" s="39" t="str">
        <f>IF(キューシート計算用!E191&lt;&gt;"",キューシート計算用!E191,"")</f>
        <v/>
      </c>
      <c r="BO8" s="39" t="str">
        <f>IF(キューシート計算用!E200&lt;&gt;"",キューシート計算用!E200,"")</f>
        <v/>
      </c>
      <c r="BQ8" s="31"/>
    </row>
    <row r="9" spans="1:69" x14ac:dyDescent="0.2">
      <c r="A9" s="10" t="s">
        <v>49</v>
      </c>
      <c r="B9" s="81" t="s">
        <v>50</v>
      </c>
      <c r="C9" s="82"/>
      <c r="D9" s="34">
        <f>IF(キューシート計算用!A12&lt;&gt;"",キューシート計算用!A12,"")</f>
        <v>8</v>
      </c>
      <c r="E9" s="77" t="str">
        <f>IF(キューシート計算用!F12&lt;&gt;"",キューシート計算用!F12,"")</f>
        <v>滝ヶ原峠</v>
      </c>
      <c r="F9" s="78"/>
      <c r="G9" s="34">
        <f>IF(キューシート計算用!A20&lt;&gt;"",キューシート計算用!A20,"")</f>
        <v>16</v>
      </c>
      <c r="H9" s="77" t="str">
        <f>IF(キューシート計算用!F20&lt;&gt;"",キューシート計算用!F20,"")</f>
        <v/>
      </c>
      <c r="I9" s="78"/>
      <c r="J9" s="34">
        <f>IF(キューシート計算用!A28&lt;&gt;"",キューシート計算用!A28,"")</f>
        <v>24</v>
      </c>
      <c r="K9" s="77" t="str">
        <f>IF(キューシート計算用!F28&lt;&gt;"",キューシート計算用!F28,"")</f>
        <v/>
      </c>
      <c r="L9" s="78"/>
      <c r="M9" s="34">
        <f>IF(キューシート計算用!A38&lt;&gt;"",キューシート計算用!A38,"")</f>
        <v>34</v>
      </c>
      <c r="N9" s="77" t="str">
        <f>IF(キューシート計算用!F38&lt;&gt;"",キューシート計算用!F38,"")</f>
        <v/>
      </c>
      <c r="O9" s="78"/>
      <c r="P9" s="34">
        <f>IF(キューシート計算用!A47&lt;&gt;"",キューシート計算用!A47,"")</f>
        <v>43</v>
      </c>
      <c r="Q9" s="77" t="str">
        <f>IF(キューシート計算用!F47&lt;&gt;"",キューシート計算用!F47,"")</f>
        <v>福田</v>
      </c>
      <c r="R9" s="78"/>
      <c r="S9" s="34">
        <f>IF(キューシート計算用!A56&lt;&gt;"",キューシート計算用!A56,"")</f>
        <v>52</v>
      </c>
      <c r="T9" s="77" t="str">
        <f>IF(キューシート計算用!F56&lt;&gt;"",キューシート計算用!F56,"")</f>
        <v>関田峠</v>
      </c>
      <c r="U9" s="78"/>
      <c r="V9" s="34">
        <f>IF(キューシート計算用!A65&lt;&gt;"",キューシート計算用!A65,"")</f>
        <v>61</v>
      </c>
      <c r="W9" s="77" t="str">
        <f>IF(キューシート計算用!F65&lt;&gt;"",キューシート計算用!F65,"")</f>
        <v/>
      </c>
      <c r="X9" s="78"/>
      <c r="Y9" s="34">
        <f>IF(キューシート計算用!A74&lt;&gt;"",キューシート計算用!A74,"")</f>
        <v>70</v>
      </c>
      <c r="Z9" s="77" t="str">
        <f>IF(キューシート計算用!F74&lt;&gt;"",キューシート計算用!F74,"")</f>
        <v/>
      </c>
      <c r="AA9" s="78"/>
      <c r="AB9" s="34">
        <f>IF(キューシート計算用!A83&lt;&gt;"",キューシート計算用!A83,"")</f>
        <v>79</v>
      </c>
      <c r="AC9" s="77" t="str">
        <f>IF(キューシート計算用!F83&lt;&gt;"",キューシート計算用!F83,"")</f>
        <v>北橘行政センター入口</v>
      </c>
      <c r="AD9" s="78"/>
      <c r="AE9" s="34">
        <f>IF(キューシート計算用!A91&lt;&gt;"",キューシート計算用!A91,"")</f>
        <v>87</v>
      </c>
      <c r="AF9" s="77" t="e">
        <f>IF(キューシート計算用!#REF!&lt;&gt;"",キューシート計算用!#REF!,"")</f>
        <v>#REF!</v>
      </c>
      <c r="AG9" s="78"/>
      <c r="AH9" s="34" t="str">
        <f>IF(キューシート計算用!A100&lt;&gt;"",キューシート計算用!A100,"")</f>
        <v/>
      </c>
      <c r="AI9" s="77" t="str">
        <f>IF(キューシート計算用!F100&lt;&gt;"",キューシート計算用!F100,"")</f>
        <v/>
      </c>
      <c r="AJ9" s="78"/>
      <c r="AK9" s="34" t="str">
        <f>IF(キューシート計算用!A109&lt;&gt;"",キューシート計算用!A109,"")</f>
        <v/>
      </c>
      <c r="AL9" s="77" t="str">
        <f>IF(キューシート計算用!F109&lt;&gt;"",キューシート計算用!F109,"")</f>
        <v/>
      </c>
      <c r="AM9" s="78"/>
      <c r="AN9" s="34" t="str">
        <f>IF(キューシート計算用!A118&lt;&gt;"",キューシート計算用!A118,"")</f>
        <v/>
      </c>
      <c r="AO9" s="77" t="str">
        <f>IF(キューシート計算用!F118&lt;&gt;"",キューシート計算用!F118,"")</f>
        <v/>
      </c>
      <c r="AP9" s="78"/>
      <c r="AQ9" s="34" t="str">
        <f>IF(キューシート計算用!A127&lt;&gt;"",キューシート計算用!A127,"")</f>
        <v/>
      </c>
      <c r="AR9" s="77" t="str">
        <f>IF(キューシート計算用!F127&lt;&gt;"",キューシート計算用!F127,"")</f>
        <v/>
      </c>
      <c r="AS9" s="78"/>
      <c r="AT9" s="34" t="str">
        <f>IF(キューシート計算用!A136&lt;&gt;"",キューシート計算用!A136,"")</f>
        <v/>
      </c>
      <c r="AU9" s="77" t="str">
        <f>IF(キューシート計算用!F136&lt;&gt;"",キューシート計算用!F136,"")</f>
        <v/>
      </c>
      <c r="AV9" s="78"/>
      <c r="AW9" s="34" t="str">
        <f>IF(キューシート計算用!A145&lt;&gt;"",キューシート計算用!A145,"")</f>
        <v/>
      </c>
      <c r="AX9" s="77" t="str">
        <f>IF(キューシート計算用!F145&lt;&gt;"",キューシート計算用!F145,"")</f>
        <v/>
      </c>
      <c r="AY9" s="78"/>
      <c r="AZ9" s="34" t="str">
        <f>IF(キューシート計算用!A154&lt;&gt;"",キューシート計算用!A154,"")</f>
        <v/>
      </c>
      <c r="BA9" s="77" t="str">
        <f>IF(キューシート計算用!F154&lt;&gt;"",キューシート計算用!F154,"")</f>
        <v/>
      </c>
      <c r="BB9" s="78"/>
      <c r="BC9" s="34" t="str">
        <f>IF(キューシート計算用!A163&lt;&gt;"",キューシート計算用!A163,"")</f>
        <v/>
      </c>
      <c r="BD9" s="77" t="str">
        <f>IF(キューシート計算用!F163&lt;&gt;"",キューシート計算用!F163,"")</f>
        <v/>
      </c>
      <c r="BE9" s="78"/>
      <c r="BF9" s="34" t="str">
        <f>IF(キューシート計算用!A172&lt;&gt;"",キューシート計算用!A172,"")</f>
        <v/>
      </c>
      <c r="BG9" s="77" t="str">
        <f>IF(キューシート計算用!F172&lt;&gt;"",キューシート計算用!F172,"")</f>
        <v/>
      </c>
      <c r="BH9" s="78"/>
      <c r="BI9" s="34" t="str">
        <f>IF(キューシート計算用!A181&lt;&gt;"",キューシート計算用!A181,"")</f>
        <v/>
      </c>
      <c r="BJ9" s="77" t="str">
        <f>IF(キューシート計算用!F181&lt;&gt;"",キューシート計算用!F181,"")</f>
        <v/>
      </c>
      <c r="BK9" s="78"/>
      <c r="BL9" s="34" t="str">
        <f>IF(キューシート計算用!A190&lt;&gt;"",キューシート計算用!A190,"")</f>
        <v/>
      </c>
      <c r="BM9" s="77" t="str">
        <f>IF(キューシート計算用!F190&lt;&gt;"",キューシート計算用!F190,"")</f>
        <v/>
      </c>
      <c r="BN9" s="78"/>
      <c r="BO9" s="34" t="str">
        <f>IF(キューシート計算用!A199&lt;&gt;"",キューシート計算用!A199,"")</f>
        <v/>
      </c>
      <c r="BP9" s="77" t="str">
        <f>IF(キューシート計算用!F199&lt;&gt;"",キューシート計算用!F199,"")</f>
        <v/>
      </c>
      <c r="BQ9" s="78"/>
    </row>
    <row r="10" spans="1:69" x14ac:dyDescent="0.2">
      <c r="A10" s="11" t="s">
        <v>51</v>
      </c>
      <c r="B10" s="75" t="s">
        <v>31</v>
      </c>
      <c r="C10" s="76"/>
      <c r="D10" s="35" t="str">
        <f>IF(キューシート計算用!B12&lt;&gt;"",キューシート計算用!B12,"")</f>
        <v>PC2</v>
      </c>
      <c r="E10" s="79" t="str">
        <f>IF(キューシート計算用!K12&lt;&gt;"",キューシート計算用!K12,"")</f>
        <v/>
      </c>
      <c r="F10" s="80"/>
      <c r="G10" s="35" t="str">
        <f>IF(キューシート計算用!B20&lt;&gt;"",キューシート計算用!B20,"")</f>
        <v/>
      </c>
      <c r="H10" s="79" t="str">
        <f>IF(キューシート計算用!K20&lt;&gt;"",キューシート計算用!K20,"")</f>
        <v>みなかみ　坤六峠</v>
      </c>
      <c r="I10" s="80"/>
      <c r="J10" s="35" t="str">
        <f>IF(キューシート計算用!B28&lt;&gt;"",キューシート計算用!B28,"")</f>
        <v/>
      </c>
      <c r="K10" s="79" t="str">
        <f>IF(キューシート計算用!K28&lt;&gt;"",キューシート計算用!K28,"")</f>
        <v/>
      </c>
      <c r="L10" s="80"/>
      <c r="M10" s="35" t="str">
        <f>IF(キューシート計算用!B38&lt;&gt;"",キューシート計算用!B38,"")</f>
        <v/>
      </c>
      <c r="N10" s="79" t="str">
        <f>IF(キューシート計算用!K38&lt;&gt;"",キューシート計算用!K38,"")</f>
        <v>安塚　大島</v>
      </c>
      <c r="O10" s="80"/>
      <c r="P10" s="35" t="str">
        <f>IF(キューシート計算用!B47&lt;&gt;"",キューシート計算用!B47,"")</f>
        <v/>
      </c>
      <c r="Q10" s="79" t="str">
        <f>IF(キューシート計算用!K47&lt;&gt;"",キューシート計算用!K47,"")</f>
        <v>N8　直江津駅</v>
      </c>
      <c r="R10" s="80"/>
      <c r="S10" s="35" t="str">
        <f>IF(キューシート計算用!B56&lt;&gt;"",キューシート計算用!B56,"")</f>
        <v>PC10</v>
      </c>
      <c r="T10" s="79" t="str">
        <f>IF(キューシート計算用!K56&lt;&gt;"",キューシート計算用!K56,"")</f>
        <v/>
      </c>
      <c r="U10" s="80"/>
      <c r="V10" s="35" t="str">
        <f>IF(キューシート計算用!B65&lt;&gt;"",キューシート計算用!B65,"")</f>
        <v/>
      </c>
      <c r="W10" s="79" t="str">
        <f>IF(キューシート計算用!K65&lt;&gt;"",キューシート計算用!K65,"")</f>
        <v>②D451標識</v>
      </c>
      <c r="X10" s="80"/>
      <c r="Y10" s="35" t="str">
        <f>IF(キューシート計算用!B74&lt;&gt;"",キューシート計算用!B74,"")</f>
        <v/>
      </c>
      <c r="Z10" s="79" t="str">
        <f>IF(キューシート計算用!K74&lt;&gt;"",キューシート計算用!K74,"")</f>
        <v>草津　志賀高原</v>
      </c>
      <c r="AA10" s="80"/>
      <c r="AB10" s="35" t="str">
        <f>IF(キューシート計算用!B83&lt;&gt;"",キューシート計算用!B83,"")</f>
        <v/>
      </c>
      <c r="AC10" s="79" t="str">
        <f>IF(キューシート計算用!K83&lt;&gt;"",キューシート計算用!K83,"")</f>
        <v/>
      </c>
      <c r="AD10" s="80"/>
      <c r="AE10" s="35" t="str">
        <f>IF(キューシート計算用!B91&lt;&gt;"",キューシート計算用!B91,"")</f>
        <v/>
      </c>
      <c r="AF10" s="79" t="str">
        <f>IF(キューシート計算用!K91&lt;&gt;"",キューシート計算用!K91,"")</f>
        <v>日光　今市</v>
      </c>
      <c r="AG10" s="80"/>
      <c r="AH10" s="35" t="str">
        <f>IF(キューシート計算用!B100&lt;&gt;"",キューシート計算用!B100,"")</f>
        <v/>
      </c>
      <c r="AI10" s="79" t="str">
        <f>IF(キューシート計算用!K100&lt;&gt;"",キューシート計算用!K100,"")</f>
        <v/>
      </c>
      <c r="AJ10" s="80"/>
      <c r="AK10" s="35" t="str">
        <f>IF(キューシート計算用!B109&lt;&gt;"",キューシート計算用!B109,"")</f>
        <v/>
      </c>
      <c r="AL10" s="79" t="str">
        <f>IF(キューシート計算用!K109&lt;&gt;"",キューシート計算用!K109,"")</f>
        <v/>
      </c>
      <c r="AM10" s="80"/>
      <c r="AN10" s="35" t="str">
        <f>IF(キューシート計算用!B118&lt;&gt;"",キューシート計算用!B118,"")</f>
        <v/>
      </c>
      <c r="AO10" s="79" t="str">
        <f>IF(キューシート計算用!K118&lt;&gt;"",キューシート計算用!K118,"")</f>
        <v/>
      </c>
      <c r="AP10" s="80"/>
      <c r="AQ10" s="35" t="str">
        <f>IF(キューシート計算用!B127&lt;&gt;"",キューシート計算用!B127,"")</f>
        <v/>
      </c>
      <c r="AR10" s="79" t="str">
        <f>IF(キューシート計算用!K127&lt;&gt;"",キューシート計算用!K127,"")</f>
        <v/>
      </c>
      <c r="AS10" s="80"/>
      <c r="AT10" s="35" t="str">
        <f>IF(キューシート計算用!B136&lt;&gt;"",キューシート計算用!B136,"")</f>
        <v/>
      </c>
      <c r="AU10" s="79" t="str">
        <f>IF(キューシート計算用!K136&lt;&gt;"",キューシート計算用!K136,"")</f>
        <v/>
      </c>
      <c r="AV10" s="80"/>
      <c r="AW10" s="35" t="str">
        <f>IF(キューシート計算用!B145&lt;&gt;"",キューシート計算用!B145,"")</f>
        <v/>
      </c>
      <c r="AX10" s="79" t="str">
        <f>IF(キューシート計算用!K145&lt;&gt;"",キューシート計算用!K145,"")</f>
        <v/>
      </c>
      <c r="AY10" s="80"/>
      <c r="AZ10" s="35" t="str">
        <f>IF(キューシート計算用!B154&lt;&gt;"",キューシート計算用!B154,"")</f>
        <v/>
      </c>
      <c r="BA10" s="79" t="str">
        <f>IF(キューシート計算用!K154&lt;&gt;"",キューシート計算用!K154,"")</f>
        <v/>
      </c>
      <c r="BB10" s="80"/>
      <c r="BC10" s="35" t="str">
        <f>IF(キューシート計算用!B163&lt;&gt;"",キューシート計算用!B163,"")</f>
        <v/>
      </c>
      <c r="BD10" s="79" t="str">
        <f>IF(キューシート計算用!K163&lt;&gt;"",キューシート計算用!K163,"")</f>
        <v/>
      </c>
      <c r="BE10" s="80"/>
      <c r="BF10" s="35" t="str">
        <f>IF(キューシート計算用!B172&lt;&gt;"",キューシート計算用!B172,"")</f>
        <v/>
      </c>
      <c r="BG10" s="79" t="str">
        <f>IF(キューシート計算用!K172&lt;&gt;"",キューシート計算用!K172,"")</f>
        <v/>
      </c>
      <c r="BH10" s="80"/>
      <c r="BI10" s="35" t="str">
        <f>IF(キューシート計算用!B181&lt;&gt;"",キューシート計算用!B181,"")</f>
        <v/>
      </c>
      <c r="BJ10" s="79" t="str">
        <f>IF(キューシート計算用!K181&lt;&gt;"",キューシート計算用!K181,"")</f>
        <v/>
      </c>
      <c r="BK10" s="80"/>
      <c r="BL10" s="35" t="str">
        <f>IF(キューシート計算用!B190&lt;&gt;"",キューシート計算用!B190,"")</f>
        <v/>
      </c>
      <c r="BM10" s="79" t="str">
        <f>IF(キューシート計算用!K190&lt;&gt;"",キューシート計算用!K190,"")</f>
        <v/>
      </c>
      <c r="BN10" s="80"/>
      <c r="BO10" s="35" t="str">
        <f>IF(キューシート計算用!B199&lt;&gt;"",キューシート計算用!B199,"")</f>
        <v/>
      </c>
      <c r="BP10" s="79" t="str">
        <f>IF(キューシート計算用!K199&lt;&gt;"",キューシート計算用!K199,"")</f>
        <v/>
      </c>
      <c r="BQ10" s="80"/>
    </row>
    <row r="11" spans="1:69" x14ac:dyDescent="0.2">
      <c r="A11" s="12" t="s">
        <v>47</v>
      </c>
      <c r="B11" s="8" t="s">
        <v>67</v>
      </c>
      <c r="C11" s="13" t="s">
        <v>68</v>
      </c>
      <c r="D11" s="36" t="str">
        <f>IF(キューシート計算用!M12&lt;&gt;"",キューシート計算用!M12,"")</f>
        <v/>
      </c>
      <c r="F11" s="31"/>
      <c r="G11" s="36" t="str">
        <f>IF(キューシート計算用!M20&lt;&gt;"",キューシート計算用!M20,"")</f>
        <v/>
      </c>
      <c r="I11" s="31"/>
      <c r="J11" s="36" t="str">
        <f>IF(キューシート計算用!M28&lt;&gt;"",キューシート計算用!M28,"")</f>
        <v/>
      </c>
      <c r="L11" s="31"/>
      <c r="M11" s="36" t="str">
        <f>IF(キューシート計算用!M38&lt;&gt;"",キューシート計算用!M38,"")</f>
        <v/>
      </c>
      <c r="O11" s="31"/>
      <c r="P11" s="36" t="str">
        <f>IF(キューシート計算用!M47&lt;&gt;"",キューシート計算用!M47,"")</f>
        <v/>
      </c>
      <c r="R11" s="31"/>
      <c r="S11" s="36" t="str">
        <f>IF(キューシート計算用!M56&lt;&gt;"",キューシート計算用!M56,"")</f>
        <v/>
      </c>
      <c r="U11" s="31"/>
      <c r="V11" s="36" t="str">
        <f>IF(キューシート計算用!M65&lt;&gt;"",キューシート計算用!M65,"")</f>
        <v/>
      </c>
      <c r="X11" s="31"/>
      <c r="Y11" s="36" t="str">
        <f>IF(キューシート計算用!M74&lt;&gt;"",キューシート計算用!M74,"")</f>
        <v/>
      </c>
      <c r="AA11" s="31"/>
      <c r="AB11" s="36" t="str">
        <f>IF(キューシート計算用!M83&lt;&gt;"",キューシート計算用!M83,"")</f>
        <v/>
      </c>
      <c r="AD11" s="31"/>
      <c r="AE11" s="36" t="str">
        <f>IF(キューシート計算用!M91&lt;&gt;"",キューシート計算用!M91,"")</f>
        <v/>
      </c>
      <c r="AG11" s="31"/>
      <c r="AH11" s="36" t="str">
        <f>IF(キューシート計算用!M100&lt;&gt;"",キューシート計算用!M100,"")</f>
        <v/>
      </c>
      <c r="AJ11" s="31"/>
      <c r="AK11" s="36" t="str">
        <f>IF(キューシート計算用!M109&lt;&gt;"",キューシート計算用!M109,"")</f>
        <v/>
      </c>
      <c r="AM11" s="31"/>
      <c r="AN11" s="36" t="str">
        <f>IF(キューシート計算用!M118&lt;&gt;"",キューシート計算用!M118,"")</f>
        <v/>
      </c>
      <c r="AP11" s="31"/>
      <c r="AQ11" s="36" t="str">
        <f>IF(キューシート計算用!M127&lt;&gt;"",キューシート計算用!M127,"")</f>
        <v/>
      </c>
      <c r="AS11" s="31"/>
      <c r="AT11" s="36" t="str">
        <f>IF(キューシート計算用!M136&lt;&gt;"",キューシート計算用!M136,"")</f>
        <v/>
      </c>
      <c r="AV11" s="31"/>
      <c r="AW11" s="36" t="str">
        <f>IF(キューシート計算用!M145&lt;&gt;"",キューシート計算用!M145,"")</f>
        <v/>
      </c>
      <c r="AY11" s="31"/>
      <c r="AZ11" s="36" t="str">
        <f>IF(キューシート計算用!M154&lt;&gt;"",キューシート計算用!M154,"")</f>
        <v/>
      </c>
      <c r="BC11" s="36" t="str">
        <f>IF(キューシート計算用!M163&lt;&gt;"",キューシート計算用!M163,"")</f>
        <v/>
      </c>
      <c r="BF11" s="36" t="str">
        <f>IF(キューシート計算用!M172&lt;&gt;"",キューシート計算用!M172,"")</f>
        <v/>
      </c>
      <c r="BI11" s="36" t="str">
        <f>IF(キューシート計算用!M181&lt;&gt;"",キューシート計算用!M181,"")</f>
        <v/>
      </c>
      <c r="BL11" s="36" t="str">
        <f>IF(キューシート計算用!M190&lt;&gt;"",キューシート計算用!M190,"")</f>
        <v/>
      </c>
      <c r="BO11" s="36" t="str">
        <f>IF(キューシート計算用!M199&lt;&gt;"",キューシート計算用!M199,"")</f>
        <v/>
      </c>
      <c r="BQ11" s="31"/>
    </row>
    <row r="12" spans="1:69" x14ac:dyDescent="0.2">
      <c r="A12" s="12" t="s">
        <v>48</v>
      </c>
      <c r="B12" s="7" t="s">
        <v>66</v>
      </c>
      <c r="C12" s="6"/>
      <c r="D12" s="36" t="str">
        <f>IF(キューシート計算用!N12&lt;&gt;"",キューシート計算用!N12,"")</f>
        <v/>
      </c>
      <c r="F12" s="31"/>
      <c r="G12" s="36" t="str">
        <f>IF(キューシート計算用!N20&lt;&gt;"",キューシート計算用!N20,"")</f>
        <v/>
      </c>
      <c r="I12" s="31"/>
      <c r="J12" s="36" t="str">
        <f>IF(キューシート計算用!N28&lt;&gt;"",キューシート計算用!N28,"")</f>
        <v/>
      </c>
      <c r="L12" s="31"/>
      <c r="M12" s="36" t="str">
        <f>IF(キューシート計算用!N38&lt;&gt;"",キューシート計算用!N38,"")</f>
        <v/>
      </c>
      <c r="O12" s="31"/>
      <c r="P12" s="36" t="str">
        <f>IF(キューシート計算用!N47&lt;&gt;"",キューシート計算用!N47,"")</f>
        <v/>
      </c>
      <c r="R12" s="31"/>
      <c r="S12" s="36" t="str">
        <f>IF(キューシート計算用!N56&lt;&gt;"",キューシート計算用!N56,"")</f>
        <v/>
      </c>
      <c r="U12" s="31"/>
      <c r="V12" s="36" t="str">
        <f>IF(キューシート計算用!N65&lt;&gt;"",キューシート計算用!N65,"")</f>
        <v/>
      </c>
      <c r="X12" s="31"/>
      <c r="Y12" s="36" t="str">
        <f>IF(キューシート計算用!N74&lt;&gt;"",キューシート計算用!N74,"")</f>
        <v/>
      </c>
      <c r="AA12" s="31"/>
      <c r="AB12" s="36" t="str">
        <f>IF(キューシート計算用!N83&lt;&gt;"",キューシート計算用!N83,"")</f>
        <v/>
      </c>
      <c r="AD12" s="31"/>
      <c r="AE12" s="36" t="str">
        <f>IF(キューシート計算用!N91&lt;&gt;"",キューシート計算用!N91,"")</f>
        <v/>
      </c>
      <c r="AG12" s="31"/>
      <c r="AH12" s="36" t="str">
        <f>IF(キューシート計算用!N100&lt;&gt;"",キューシート計算用!N100,"")</f>
        <v/>
      </c>
      <c r="AJ12" s="31"/>
      <c r="AK12" s="36" t="str">
        <f>IF(キューシート計算用!N109&lt;&gt;"",キューシート計算用!N109,"")</f>
        <v/>
      </c>
      <c r="AM12" s="31"/>
      <c r="AN12" s="36" t="str">
        <f>IF(キューシート計算用!N118&lt;&gt;"",キューシート計算用!N118,"")</f>
        <v/>
      </c>
      <c r="AP12" s="31"/>
      <c r="AQ12" s="36" t="str">
        <f>IF(キューシート計算用!N127&lt;&gt;"",キューシート計算用!N127,"")</f>
        <v/>
      </c>
      <c r="AS12" s="31"/>
      <c r="AT12" s="36" t="str">
        <f>IF(キューシート計算用!N136&lt;&gt;"",キューシート計算用!N136,"")</f>
        <v/>
      </c>
      <c r="AV12" s="31"/>
      <c r="AW12" s="36" t="str">
        <f>IF(キューシート計算用!N145&lt;&gt;"",キューシート計算用!N145,"")</f>
        <v/>
      </c>
      <c r="AY12" s="31"/>
      <c r="AZ12" s="36" t="str">
        <f>IF(キューシート計算用!N154&lt;&gt;"",キューシート計算用!N154,"")</f>
        <v/>
      </c>
      <c r="BC12" s="36" t="str">
        <f>IF(キューシート計算用!N163&lt;&gt;"",キューシート計算用!N163,"")</f>
        <v/>
      </c>
      <c r="BF12" s="36" t="str">
        <f>IF(キューシート計算用!N172&lt;&gt;"",キューシート計算用!N172,"")</f>
        <v/>
      </c>
      <c r="BI12" s="36" t="str">
        <f>IF(キューシート計算用!N181&lt;&gt;"",キューシート計算用!N181,"")</f>
        <v/>
      </c>
      <c r="BL12" s="36" t="str">
        <f>IF(キューシート計算用!N190&lt;&gt;"",キューシート計算用!N190,"")</f>
        <v/>
      </c>
      <c r="BO12" s="36" t="str">
        <f>IF(キューシート計算用!N199&lt;&gt;"",キューシート計算用!N199,"")</f>
        <v/>
      </c>
      <c r="BQ12" s="31"/>
    </row>
    <row r="13" spans="1:69" x14ac:dyDescent="0.2">
      <c r="A13" s="3" t="s">
        <v>52</v>
      </c>
      <c r="B13" s="7"/>
      <c r="C13" s="6"/>
      <c r="D13" s="37">
        <f>IF(キューシート計算用!C12&lt;&gt;"",キューシート計算用!C12,"")</f>
        <v>11</v>
      </c>
      <c r="F13" s="31"/>
      <c r="G13" s="37">
        <f>IF(キューシート計算用!C20&lt;&gt;"",キューシート計算用!C20,"")</f>
        <v>7.7000000000000028</v>
      </c>
      <c r="I13" s="31"/>
      <c r="J13" s="37">
        <f>IF(キューシート計算用!C28&lt;&gt;"",キューシート計算用!C28,"")</f>
        <v>1.4000000000000057</v>
      </c>
      <c r="L13" s="31"/>
      <c r="M13" s="37">
        <f>IF(キューシート計算用!C38&lt;&gt;"",キューシート計算用!C38,"")</f>
        <v>4.7999999999999829</v>
      </c>
      <c r="O13" s="31"/>
      <c r="P13" s="37">
        <f>IF(キューシート計算用!C47&lt;&gt;"",キューシート計算用!C47,"")</f>
        <v>2.8000000000000114</v>
      </c>
      <c r="R13" s="31"/>
      <c r="S13" s="37">
        <f>IF(キューシート計算用!C56&lt;&gt;"",キューシート計算用!C56,"")</f>
        <v>4.2000000000000455</v>
      </c>
      <c r="U13" s="31"/>
      <c r="V13" s="37">
        <f>IF(キューシート計算用!C65&lt;&gt;"",キューシート計算用!C65,"")</f>
        <v>0.60000000000002274</v>
      </c>
      <c r="X13" s="31"/>
      <c r="Y13" s="37">
        <f>IF(キューシート計算用!C74&lt;&gt;"",キューシート計算用!C74,"")</f>
        <v>1.3999999999999773</v>
      </c>
      <c r="AA13" s="31"/>
      <c r="AB13" s="37">
        <f>IF(キューシート計算用!C83&lt;&gt;"",キューシート計算用!C83,"")</f>
        <v>3.8999999999999773</v>
      </c>
      <c r="AD13" s="31"/>
      <c r="AE13" s="37">
        <f>IF(キューシート計算用!C91&lt;&gt;"",キューシート計算用!C91,"")</f>
        <v>2.1999999999999318</v>
      </c>
      <c r="AG13" s="31"/>
      <c r="AH13" s="37" t="str">
        <f>IF(キューシート計算用!C100&lt;&gt;"",キューシート計算用!C100,"")</f>
        <v/>
      </c>
      <c r="AJ13" s="31"/>
      <c r="AK13" s="37" t="str">
        <f>IF(キューシート計算用!C109&lt;&gt;"",キューシート計算用!C109,"")</f>
        <v/>
      </c>
      <c r="AM13" s="31"/>
      <c r="AN13" s="37" t="str">
        <f>IF(キューシート計算用!C118&lt;&gt;"",キューシート計算用!C118,"")</f>
        <v/>
      </c>
      <c r="AP13" s="31"/>
      <c r="AQ13" s="37" t="str">
        <f>IF(キューシート計算用!C127&lt;&gt;"",キューシート計算用!C127,"")</f>
        <v/>
      </c>
      <c r="AS13" s="31"/>
      <c r="AT13" s="37" t="str">
        <f>IF(キューシート計算用!C136&lt;&gt;"",キューシート計算用!C136,"")</f>
        <v/>
      </c>
      <c r="AV13" s="31"/>
      <c r="AW13" s="37" t="str">
        <f>IF(キューシート計算用!C145&lt;&gt;"",キューシート計算用!C145,"")</f>
        <v/>
      </c>
      <c r="AY13" s="31"/>
      <c r="AZ13" s="37" t="str">
        <f>IF(キューシート計算用!C154&lt;&gt;"",キューシート計算用!C154,"")</f>
        <v/>
      </c>
      <c r="BC13" s="37" t="str">
        <f>IF(キューシート計算用!C163&lt;&gt;"",キューシート計算用!C163,"")</f>
        <v/>
      </c>
      <c r="BF13" s="37" t="str">
        <f>IF(キューシート計算用!C172&lt;&gt;"",キューシート計算用!C172,"")</f>
        <v/>
      </c>
      <c r="BI13" s="37" t="str">
        <f>IF(キューシート計算用!C181&lt;&gt;"",キューシート計算用!C181,"")</f>
        <v/>
      </c>
      <c r="BL13" s="37" t="str">
        <f>IF(キューシート計算用!C190&lt;&gt;"",キューシート計算用!C190,"")</f>
        <v/>
      </c>
      <c r="BO13" s="37" t="str">
        <f>IF(キューシート計算用!C199&lt;&gt;"",キューシート計算用!C199,"")</f>
        <v/>
      </c>
      <c r="BQ13" s="31"/>
    </row>
    <row r="14" spans="1:69" x14ac:dyDescent="0.2">
      <c r="A14" s="4" t="s">
        <v>53</v>
      </c>
      <c r="B14" s="7" t="s">
        <v>65</v>
      </c>
      <c r="C14" s="6"/>
      <c r="D14" s="38">
        <f>IF(キューシート計算用!D12&lt;&gt;"",キューシート計算用!D12,"")</f>
        <v>35</v>
      </c>
      <c r="F14" s="31"/>
      <c r="G14" s="38">
        <f>IF(キューシート計算用!D20&lt;&gt;"",キューシート計算用!D20,"")</f>
        <v>41.2</v>
      </c>
      <c r="I14" s="31"/>
      <c r="J14" s="38">
        <f>IF(キューシート計算用!D28&lt;&gt;"",キューシート計算用!D28,"")</f>
        <v>1.4000000000000057</v>
      </c>
      <c r="L14" s="31"/>
      <c r="M14" s="38">
        <f>IF(キューシート計算用!D38&lt;&gt;"",キューシート計算用!D38,"")</f>
        <v>7.3999999999999773</v>
      </c>
      <c r="O14" s="31"/>
      <c r="P14" s="38">
        <f>IF(キューシート計算用!D47&lt;&gt;"",キューシート計算用!D47,"")</f>
        <v>17.699999999999989</v>
      </c>
      <c r="R14" s="31"/>
      <c r="S14" s="38">
        <f>IF(キューシート計算用!D56&lt;&gt;"",キューシート計算用!D56,"")</f>
        <v>33.800000000000011</v>
      </c>
      <c r="U14" s="31"/>
      <c r="V14" s="38">
        <f>IF(キューシート計算用!D65&lt;&gt;"",キューシート計算用!D65,"")</f>
        <v>26.800000000000011</v>
      </c>
      <c r="X14" s="31"/>
      <c r="Y14" s="38">
        <f>IF(キューシート計算用!D74&lt;&gt;"",キューシート計算用!D74,"")</f>
        <v>12.100000000000023</v>
      </c>
      <c r="AA14" s="31"/>
      <c r="AB14" s="38">
        <f>IF(キューシート計算用!D83&lt;&gt;"",キューシート計算用!D83,"")</f>
        <v>22.100000000000023</v>
      </c>
      <c r="AD14" s="31"/>
      <c r="AE14" s="38">
        <f>IF(キューシート計算用!D91&lt;&gt;"",キューシート計算用!D91,"")</f>
        <v>31.600000000000023</v>
      </c>
      <c r="AG14" s="31"/>
      <c r="AH14" s="38" t="str">
        <f>IF(キューシート計算用!D100&lt;&gt;"",キューシート計算用!D100,"")</f>
        <v/>
      </c>
      <c r="AJ14" s="31"/>
      <c r="AK14" s="38" t="str">
        <f>IF(キューシート計算用!D109&lt;&gt;"",キューシート計算用!D109,"")</f>
        <v/>
      </c>
      <c r="AM14" s="31"/>
      <c r="AN14" s="38" t="str">
        <f>IF(キューシート計算用!D118&lt;&gt;"",キューシート計算用!D118,"")</f>
        <v/>
      </c>
      <c r="AP14" s="31"/>
      <c r="AQ14" s="38" t="str">
        <f>IF(キューシート計算用!D127&lt;&gt;"",キューシート計算用!D127,"")</f>
        <v/>
      </c>
      <c r="AS14" s="31"/>
      <c r="AT14" s="38" t="str">
        <f>IF(キューシート計算用!D136&lt;&gt;"",キューシート計算用!D136,"")</f>
        <v/>
      </c>
      <c r="AV14" s="31"/>
      <c r="AW14" s="38" t="str">
        <f>IF(キューシート計算用!D145&lt;&gt;"",キューシート計算用!D145,"")</f>
        <v/>
      </c>
      <c r="AY14" s="31"/>
      <c r="AZ14" s="38" t="str">
        <f>IF(キューシート計算用!D154&lt;&gt;"",キューシート計算用!D154,"")</f>
        <v/>
      </c>
      <c r="BC14" s="38" t="str">
        <f>IF(キューシート計算用!D163&lt;&gt;"",キューシート計算用!D163,"")</f>
        <v/>
      </c>
      <c r="BF14" s="38" t="str">
        <f>IF(キューシート計算用!D172&lt;&gt;"",キューシート計算用!D172,"")</f>
        <v/>
      </c>
      <c r="BI14" s="38" t="str">
        <f>IF(キューシート計算用!D181&lt;&gt;"",キューシート計算用!D181,"")</f>
        <v/>
      </c>
      <c r="BL14" s="38" t="str">
        <f>IF(キューシート計算用!D190&lt;&gt;"",キューシート計算用!D190,"")</f>
        <v/>
      </c>
      <c r="BO14" s="38" t="str">
        <f>IF(キューシート計算用!D199&lt;&gt;"",キューシート計算用!D199,"")</f>
        <v/>
      </c>
      <c r="BQ14" s="31"/>
    </row>
    <row r="15" spans="1:69" x14ac:dyDescent="0.2">
      <c r="A15" s="5" t="s">
        <v>54</v>
      </c>
      <c r="B15" s="14"/>
      <c r="C15" s="16"/>
      <c r="D15" s="39">
        <f>IF(キューシート計算用!E12&lt;&gt;"",キューシート計算用!E12,"")</f>
        <v>35</v>
      </c>
      <c r="E15" s="32"/>
      <c r="F15" s="33"/>
      <c r="G15" s="39">
        <f>IF(キューシート計算用!E20&lt;&gt;"",キューシート計算用!E20,"")</f>
        <v>110.9</v>
      </c>
      <c r="H15" s="32"/>
      <c r="I15" s="33"/>
      <c r="J15" s="39">
        <f>IF(キューシート計算用!E28&lt;&gt;"",キューシート計算用!E28,"")</f>
        <v>210.3</v>
      </c>
      <c r="K15" s="32"/>
      <c r="L15" s="33"/>
      <c r="M15" s="39">
        <f>IF(キューシート計算用!E38&lt;&gt;"",キューシート計算用!E38,"")</f>
        <v>259.89999999999998</v>
      </c>
      <c r="N15" s="32"/>
      <c r="O15" s="33"/>
      <c r="P15" s="39">
        <f>IF(キューシート計算用!E47&lt;&gt;"",キューシート計算用!E47,"")</f>
        <v>300.5</v>
      </c>
      <c r="Q15" s="32"/>
      <c r="R15" s="33"/>
      <c r="S15" s="39">
        <f>IF(キューシート計算用!E56&lt;&gt;"",キューシート計算用!E56,"")</f>
        <v>337.1</v>
      </c>
      <c r="T15" s="32"/>
      <c r="U15" s="33"/>
      <c r="V15" s="39">
        <f>IF(キューシート計算用!E65&lt;&gt;"",キューシート計算用!E65,"")</f>
        <v>363.90000000000003</v>
      </c>
      <c r="W15" s="32"/>
      <c r="X15" s="33"/>
      <c r="Y15" s="39">
        <f>IF(キューシート計算用!E74&lt;&gt;"",キューシート計算用!E74,"")</f>
        <v>382.1</v>
      </c>
      <c r="Z15" s="32"/>
      <c r="AA15" s="33"/>
      <c r="AB15" s="39">
        <f>IF(キューシート計算用!E83&lt;&gt;"",キューシート計算用!E83,"")</f>
        <v>494.3</v>
      </c>
      <c r="AC15" s="32"/>
      <c r="AD15" s="33"/>
      <c r="AE15" s="39">
        <f>IF(キューシート計算用!E91&lt;&gt;"",キューシート計算用!E91,"")</f>
        <v>596.4</v>
      </c>
      <c r="AF15" s="32"/>
      <c r="AG15" s="33"/>
      <c r="AH15" s="39" t="str">
        <f>IF(キューシート計算用!E100&lt;&gt;"",キューシート計算用!E100,"")</f>
        <v/>
      </c>
      <c r="AI15" s="32"/>
      <c r="AJ15" s="33"/>
      <c r="AK15" s="39" t="str">
        <f>IF(キューシート計算用!E109&lt;&gt;"",キューシート計算用!E109,"")</f>
        <v/>
      </c>
      <c r="AL15" s="32"/>
      <c r="AM15" s="33"/>
      <c r="AN15" s="39" t="str">
        <f>IF(キューシート計算用!E118&lt;&gt;"",キューシート計算用!E118,"")</f>
        <v/>
      </c>
      <c r="AO15" s="32"/>
      <c r="AP15" s="33"/>
      <c r="AQ15" s="39" t="str">
        <f>IF(キューシート計算用!E127&lt;&gt;"",キューシート計算用!E127,"")</f>
        <v/>
      </c>
      <c r="AR15" s="32"/>
      <c r="AS15" s="33"/>
      <c r="AT15" s="39" t="str">
        <f>IF(キューシート計算用!E136&lt;&gt;"",キューシート計算用!E136,"")</f>
        <v/>
      </c>
      <c r="AU15" s="32"/>
      <c r="AV15" s="33"/>
      <c r="AW15" s="39" t="str">
        <f>IF(キューシート計算用!E145&lt;&gt;"",キューシート計算用!E145,"")</f>
        <v/>
      </c>
      <c r="AX15" s="32"/>
      <c r="AY15" s="33"/>
      <c r="AZ15" s="39" t="str">
        <f>IF(キューシート計算用!E154&lt;&gt;"",キューシート計算用!E154,"")</f>
        <v/>
      </c>
      <c r="BC15" s="39" t="str">
        <f>IF(キューシート計算用!E163&lt;&gt;"",キューシート計算用!E163,"")</f>
        <v/>
      </c>
      <c r="BF15" s="39" t="str">
        <f>IF(キューシート計算用!E172&lt;&gt;"",キューシート計算用!E172,"")</f>
        <v/>
      </c>
      <c r="BI15" s="39" t="str">
        <f>IF(キューシート計算用!E181&lt;&gt;"",キューシート計算用!E181,"")</f>
        <v/>
      </c>
      <c r="BL15" s="39" t="str">
        <f>IF(キューシート計算用!E190&lt;&gt;"",キューシート計算用!E190,"")</f>
        <v/>
      </c>
      <c r="BO15" s="39" t="str">
        <f>IF(キューシート計算用!E199&lt;&gt;"",キューシート計算用!E199,"")</f>
        <v/>
      </c>
      <c r="BQ15" s="31"/>
    </row>
    <row r="16" spans="1:69" x14ac:dyDescent="0.2">
      <c r="D16" s="34">
        <f>IF(キューシート計算用!A11&lt;&gt;"",キューシート計算用!A11,"")</f>
        <v>7</v>
      </c>
      <c r="E16" s="77" t="str">
        <f>IF(キューシート計算用!F11&lt;&gt;"",キューシート計算用!F11,"")</f>
        <v/>
      </c>
      <c r="F16" s="78"/>
      <c r="G16" s="34">
        <f>IF(キューシート計算用!A19&lt;&gt;"",キューシート計算用!A19,"")</f>
        <v>15</v>
      </c>
      <c r="H16" s="77" t="str">
        <f>IF(キューシート計算用!F19&lt;&gt;"",キューシート計算用!F19,"")</f>
        <v/>
      </c>
      <c r="I16" s="78"/>
      <c r="J16" s="34">
        <f>IF(キューシート計算用!A27&lt;&gt;"",キューシート計算用!A27,"")</f>
        <v>23</v>
      </c>
      <c r="K16" s="77" t="str">
        <f>IF(キューシート計算用!F27&lt;&gt;"",キューシート計算用!F27,"")</f>
        <v>越後湯沢駅</v>
      </c>
      <c r="L16" s="78"/>
      <c r="M16" s="34">
        <f>IF(キューシート計算用!A37&lt;&gt;"",キューシート計算用!A37,"")</f>
        <v>33</v>
      </c>
      <c r="N16" s="77" t="str">
        <f>IF(キューシート計算用!F37&lt;&gt;"",キューシート計算用!F37,"")</f>
        <v/>
      </c>
      <c r="O16" s="78"/>
      <c r="P16" s="34">
        <f>IF(キューシート計算用!A46&lt;&gt;"",キューシート計算用!A46,"")</f>
        <v>42</v>
      </c>
      <c r="Q16" s="77" t="str">
        <f>IF(キューシート計算用!F46&lt;&gt;"",キューシート計算用!F46,"")</f>
        <v>田園</v>
      </c>
      <c r="R16" s="78"/>
      <c r="S16" s="34">
        <f>IF(キューシート計算用!A55&lt;&gt;"",キューシート計算用!A55,"")</f>
        <v>51</v>
      </c>
      <c r="T16" s="77" t="str">
        <f>IF(キューシート計算用!F55&lt;&gt;"",キューシート計算用!F55,"")</f>
        <v/>
      </c>
      <c r="U16" s="78"/>
      <c r="V16" s="34">
        <f>IF(キューシート計算用!A64&lt;&gt;"",キューシート計算用!A64,"")</f>
        <v>60</v>
      </c>
      <c r="W16" s="77" t="str">
        <f>IF(キューシート計算用!F64&lt;&gt;"",キューシート計算用!F64,"")</f>
        <v/>
      </c>
      <c r="X16" s="78"/>
      <c r="Y16" s="34">
        <f>IF(キューシート計算用!A73&lt;&gt;"",キューシート計算用!A73,"")</f>
        <v>69</v>
      </c>
      <c r="Z16" s="77" t="str">
        <f>IF(キューシート計算用!F73&lt;&gt;"",キューシート計算用!F73,"")</f>
        <v>渋・安代</v>
      </c>
      <c r="AA16" s="78"/>
      <c r="AB16" s="34">
        <f>IF(キューシート計算用!A82&lt;&gt;"",キューシート計算用!A82,"")</f>
        <v>78</v>
      </c>
      <c r="AC16" s="77" t="str">
        <f>IF(キューシート計算用!F82&lt;&gt;"",キューシート計算用!F82,"")</f>
        <v>大正橋</v>
      </c>
      <c r="AD16" s="78"/>
      <c r="AE16" s="34">
        <f>IF(キューシート計算用!A90&lt;&gt;"",キューシート計算用!A90,"")</f>
        <v>86</v>
      </c>
      <c r="AF16" s="77" t="str">
        <f>IF(キューシート計算用!F91&lt;&gt;"",キューシート計算用!F91,"")</f>
        <v/>
      </c>
      <c r="AG16" s="78"/>
      <c r="AH16" s="34" t="str">
        <f>IF(キューシート計算用!A99&lt;&gt;"",キューシート計算用!A99,"")</f>
        <v/>
      </c>
      <c r="AI16" s="77" t="str">
        <f>IF(キューシート計算用!F99&lt;&gt;"",キューシート計算用!F99,"")</f>
        <v/>
      </c>
      <c r="AJ16" s="78"/>
      <c r="AK16" s="34" t="str">
        <f>IF(キューシート計算用!A108&lt;&gt;"",キューシート計算用!A108,"")</f>
        <v/>
      </c>
      <c r="AL16" s="77" t="str">
        <f>IF(キューシート計算用!F108&lt;&gt;"",キューシート計算用!F108,"")</f>
        <v/>
      </c>
      <c r="AM16" s="78"/>
      <c r="AN16" s="34" t="str">
        <f>IF(キューシート計算用!A117&lt;&gt;"",キューシート計算用!A117,"")</f>
        <v/>
      </c>
      <c r="AO16" s="77" t="str">
        <f>IF(キューシート計算用!F117&lt;&gt;"",キューシート計算用!F117,"")</f>
        <v/>
      </c>
      <c r="AP16" s="78"/>
      <c r="AQ16" s="34" t="str">
        <f>IF(キューシート計算用!A126&lt;&gt;"",キューシート計算用!A126,"")</f>
        <v/>
      </c>
      <c r="AR16" s="77" t="str">
        <f>IF(キューシート計算用!F126&lt;&gt;"",キューシート計算用!F126,"")</f>
        <v/>
      </c>
      <c r="AS16" s="78"/>
      <c r="AT16" s="34" t="str">
        <f>IF(キューシート計算用!A135&lt;&gt;"",キューシート計算用!A135,"")</f>
        <v/>
      </c>
      <c r="AU16" s="77" t="str">
        <f>IF(キューシート計算用!F135&lt;&gt;"",キューシート計算用!F135,"")</f>
        <v/>
      </c>
      <c r="AV16" s="78"/>
      <c r="AW16" s="34" t="str">
        <f>IF(キューシート計算用!A144&lt;&gt;"",キューシート計算用!A144,"")</f>
        <v/>
      </c>
      <c r="AX16" s="77" t="str">
        <f>IF(キューシート計算用!F144&lt;&gt;"",キューシート計算用!F144,"")</f>
        <v/>
      </c>
      <c r="AY16" s="78"/>
      <c r="AZ16" s="34" t="str">
        <f>IF(キューシート計算用!A153&lt;&gt;"",キューシート計算用!A153,"")</f>
        <v/>
      </c>
      <c r="BA16" s="77" t="str">
        <f>IF(キューシート計算用!F153&lt;&gt;"",キューシート計算用!F153,"")</f>
        <v/>
      </c>
      <c r="BB16" s="78"/>
      <c r="BC16" s="34" t="str">
        <f>IF(キューシート計算用!A162&lt;&gt;"",キューシート計算用!A162,"")</f>
        <v/>
      </c>
      <c r="BD16" s="77" t="str">
        <f>IF(キューシート計算用!F162&lt;&gt;"",キューシート計算用!F162,"")</f>
        <v/>
      </c>
      <c r="BE16" s="78"/>
      <c r="BF16" s="34" t="str">
        <f>IF(キューシート計算用!A171&lt;&gt;"",キューシート計算用!A171,"")</f>
        <v/>
      </c>
      <c r="BG16" s="77" t="str">
        <f>IF(キューシート計算用!F171&lt;&gt;"",キューシート計算用!F171,"")</f>
        <v/>
      </c>
      <c r="BH16" s="78"/>
      <c r="BI16" s="34" t="str">
        <f>IF(キューシート計算用!A180&lt;&gt;"",キューシート計算用!A180,"")</f>
        <v/>
      </c>
      <c r="BJ16" s="77" t="str">
        <f>IF(キューシート計算用!F180&lt;&gt;"",キューシート計算用!F180,"")</f>
        <v/>
      </c>
      <c r="BK16" s="78"/>
      <c r="BL16" s="34" t="str">
        <f>IF(キューシート計算用!A189&lt;&gt;"",キューシート計算用!A189,"")</f>
        <v/>
      </c>
      <c r="BM16" s="77" t="str">
        <f>IF(キューシート計算用!F189&lt;&gt;"",キューシート計算用!F189,"")</f>
        <v/>
      </c>
      <c r="BN16" s="78"/>
      <c r="BO16" s="34" t="str">
        <f>IF(キューシート計算用!A198&lt;&gt;"",キューシート計算用!A198,"")</f>
        <v/>
      </c>
      <c r="BP16" s="77" t="str">
        <f>IF(キューシート計算用!F198&lt;&gt;"",キューシート計算用!F198,"")</f>
        <v/>
      </c>
      <c r="BQ16" s="78"/>
    </row>
    <row r="17" spans="1:69" x14ac:dyDescent="0.2">
      <c r="B17" s="1" t="s">
        <v>69</v>
      </c>
      <c r="D17" s="35" t="str">
        <f>IF(キューシート計算用!B11&lt;&gt;"",キューシート計算用!B11,"")</f>
        <v/>
      </c>
      <c r="E17" s="79" t="str">
        <f>IF(キューシート計算用!K11&lt;&gt;"",キューシート計算用!K11,"")</f>
        <v>古峰原14km</v>
      </c>
      <c r="F17" s="80"/>
      <c r="G17" s="35" t="str">
        <f>IF(キューシート計算用!B19&lt;&gt;"",キューシート計算用!B19,"")</f>
        <v/>
      </c>
      <c r="H17" s="79" t="str">
        <f>IF(キューシート計算用!K19&lt;&gt;"",キューシート計算用!K19,"")</f>
        <v>湯の小屋　鳩待峠</v>
      </c>
      <c r="I17" s="80"/>
      <c r="J17" s="35" t="str">
        <f>IF(キューシート計算用!B27&lt;&gt;"",キューシート計算用!B27,"")</f>
        <v>PC6</v>
      </c>
      <c r="K17" s="79" t="str">
        <f>IF(キューシート計算用!K27&lt;&gt;"",キューシート計算用!K27,"")</f>
        <v/>
      </c>
      <c r="L17" s="80"/>
      <c r="M17" s="35" t="str">
        <f>IF(キューシート計算用!B37&lt;&gt;"",キューシート計算用!B37,"")</f>
        <v/>
      </c>
      <c r="N17" s="79" t="str">
        <f>IF(キューシート計算用!K37&lt;&gt;"",キューシート計算用!K37,"")</f>
        <v>大島村</v>
      </c>
      <c r="O17" s="80"/>
      <c r="P17" s="35" t="str">
        <f>IF(キューシート計算用!B46&lt;&gt;"",キューシート計算用!B46,"")</f>
        <v/>
      </c>
      <c r="Q17" s="79" t="str">
        <f>IF(キューシート計算用!K46&lt;&gt;"",キューシート計算用!K46,"")</f>
        <v>N253　福田</v>
      </c>
      <c r="R17" s="80"/>
      <c r="S17" s="35" t="str">
        <f>IF(キューシート計算用!B55&lt;&gt;"",キューシート計算用!B55,"")</f>
        <v/>
      </c>
      <c r="T17" s="79" t="str">
        <f>IF(キューシート計算用!K55&lt;&gt;"",キューシート計算用!K55,"")</f>
        <v/>
      </c>
      <c r="U17" s="80"/>
      <c r="V17" s="35" t="str">
        <f>IF(キューシート計算用!B64&lt;&gt;"",キューシート計算用!B64,"")</f>
        <v/>
      </c>
      <c r="W17" s="79" t="str">
        <f>IF(キューシート計算用!K64&lt;&gt;"",キューシート計算用!K64,"")</f>
        <v/>
      </c>
      <c r="X17" s="80"/>
      <c r="Y17" s="35" t="str">
        <f>IF(キューシート計算用!B73&lt;&gt;"",キューシート計算用!B73,"")</f>
        <v/>
      </c>
      <c r="Z17" s="79" t="str">
        <f>IF(キューシート計算用!K73&lt;&gt;"",キューシート計算用!K73,"")</f>
        <v>草津　志賀高原</v>
      </c>
      <c r="AA17" s="80"/>
      <c r="AB17" s="35" t="str">
        <f>IF(キューシート計算用!B82&lt;&gt;"",キューシート計算用!B82,"")</f>
        <v/>
      </c>
      <c r="AC17" s="79" t="str">
        <f>IF(キューシート計算用!K82&lt;&gt;"",キューシート計算用!K82,"")</f>
        <v/>
      </c>
      <c r="AD17" s="80"/>
      <c r="AE17" s="35" t="str">
        <f>IF(キューシート計算用!B90&lt;&gt;"",キューシート計算用!B90,"")</f>
        <v/>
      </c>
      <c r="AF17" s="79" t="str">
        <f>IF(キューシート計算用!K90&lt;&gt;"",キューシート計算用!K90,"")</f>
        <v/>
      </c>
      <c r="AG17" s="80"/>
      <c r="AH17" s="35" t="str">
        <f>IF(キューシート計算用!B99&lt;&gt;"",キューシート計算用!B99,"")</f>
        <v/>
      </c>
      <c r="AI17" s="79" t="str">
        <f>IF(キューシート計算用!K99&lt;&gt;"",キューシート計算用!K99,"")</f>
        <v/>
      </c>
      <c r="AJ17" s="80"/>
      <c r="AK17" s="35" t="str">
        <f>IF(キューシート計算用!B108&lt;&gt;"",キューシート計算用!B108,"")</f>
        <v/>
      </c>
      <c r="AL17" s="79" t="str">
        <f>IF(キューシート計算用!K108&lt;&gt;"",キューシート計算用!K108,"")</f>
        <v/>
      </c>
      <c r="AM17" s="80"/>
      <c r="AN17" s="35" t="str">
        <f>IF(キューシート計算用!B117&lt;&gt;"",キューシート計算用!B117,"")</f>
        <v/>
      </c>
      <c r="AO17" s="79" t="str">
        <f>IF(キューシート計算用!K117&lt;&gt;"",キューシート計算用!K117,"")</f>
        <v/>
      </c>
      <c r="AP17" s="80"/>
      <c r="AQ17" s="35" t="str">
        <f>IF(キューシート計算用!B126&lt;&gt;"",キューシート計算用!B126,"")</f>
        <v/>
      </c>
      <c r="AR17" s="79" t="str">
        <f>IF(キューシート計算用!K126&lt;&gt;"",キューシート計算用!K126,"")</f>
        <v/>
      </c>
      <c r="AS17" s="80"/>
      <c r="AT17" s="35" t="str">
        <f>IF(キューシート計算用!B135&lt;&gt;"",キューシート計算用!B135,"")</f>
        <v/>
      </c>
      <c r="AU17" s="79" t="str">
        <f>IF(キューシート計算用!K135&lt;&gt;"",キューシート計算用!K135,"")</f>
        <v/>
      </c>
      <c r="AV17" s="80"/>
      <c r="AW17" s="35" t="str">
        <f>IF(キューシート計算用!B144&lt;&gt;"",キューシート計算用!B144,"")</f>
        <v/>
      </c>
      <c r="AX17" s="79" t="str">
        <f>IF(キューシート計算用!K144&lt;&gt;"",キューシート計算用!K144,"")</f>
        <v/>
      </c>
      <c r="AY17" s="80"/>
      <c r="AZ17" s="35" t="str">
        <f>IF(キューシート計算用!B153&lt;&gt;"",キューシート計算用!B153,"")</f>
        <v/>
      </c>
      <c r="BA17" s="79" t="str">
        <f>IF(キューシート計算用!K153&lt;&gt;"",キューシート計算用!K153,"")</f>
        <v/>
      </c>
      <c r="BB17" s="80"/>
      <c r="BC17" s="35" t="str">
        <f>IF(キューシート計算用!B162&lt;&gt;"",キューシート計算用!B162,"")</f>
        <v/>
      </c>
      <c r="BD17" s="79" t="str">
        <f>IF(キューシート計算用!K162&lt;&gt;"",キューシート計算用!K162,"")</f>
        <v/>
      </c>
      <c r="BE17" s="80"/>
      <c r="BF17" s="35" t="str">
        <f>IF(キューシート計算用!B171&lt;&gt;"",キューシート計算用!B171,"")</f>
        <v/>
      </c>
      <c r="BG17" s="79" t="str">
        <f>IF(キューシート計算用!K171&lt;&gt;"",キューシート計算用!K171,"")</f>
        <v/>
      </c>
      <c r="BH17" s="80"/>
      <c r="BI17" s="35" t="str">
        <f>IF(キューシート計算用!B180&lt;&gt;"",キューシート計算用!B180,"")</f>
        <v/>
      </c>
      <c r="BJ17" s="79" t="str">
        <f>IF(キューシート計算用!K180&lt;&gt;"",キューシート計算用!K180,"")</f>
        <v/>
      </c>
      <c r="BK17" s="80"/>
      <c r="BL17" s="35" t="str">
        <f>IF(キューシート計算用!B189&lt;&gt;"",キューシート計算用!B189,"")</f>
        <v/>
      </c>
      <c r="BM17" s="79" t="str">
        <f>IF(キューシート計算用!K189&lt;&gt;"",キューシート計算用!K189,"")</f>
        <v/>
      </c>
      <c r="BN17" s="80"/>
      <c r="BO17" s="35" t="str">
        <f>IF(キューシート計算用!B198&lt;&gt;"",キューシート計算用!B198,"")</f>
        <v/>
      </c>
      <c r="BP17" s="79" t="str">
        <f>IF(キューシート計算用!K198&lt;&gt;"",キューシート計算用!K198,"")</f>
        <v/>
      </c>
      <c r="BQ17" s="80"/>
    </row>
    <row r="18" spans="1:69" x14ac:dyDescent="0.2">
      <c r="A18" s="7"/>
      <c r="B18" s="7"/>
      <c r="D18" s="36" t="str">
        <f>IF(キューシート計算用!M11&lt;&gt;"",キューシート計算用!M11,"")</f>
        <v/>
      </c>
      <c r="F18" s="31"/>
      <c r="G18" s="36" t="str">
        <f>IF(キューシート計算用!M19&lt;&gt;"",キューシート計算用!M19,"")</f>
        <v/>
      </c>
      <c r="I18" s="31"/>
      <c r="J18" s="36" t="str">
        <f>IF(キューシート計算用!M27&lt;&gt;"",キューシート計算用!M27,"")</f>
        <v/>
      </c>
      <c r="L18" s="31"/>
      <c r="M18" s="36" t="str">
        <f>IF(キューシート計算用!M37&lt;&gt;"",キューシート計算用!M37,"")</f>
        <v/>
      </c>
      <c r="O18" s="31"/>
      <c r="P18" s="36" t="str">
        <f>IF(キューシート計算用!M46&lt;&gt;"",キューシート計算用!M46,"")</f>
        <v/>
      </c>
      <c r="R18" s="31"/>
      <c r="S18" s="36" t="str">
        <f>IF(キューシート計算用!M55&lt;&gt;"",キューシート計算用!M55,"")</f>
        <v/>
      </c>
      <c r="U18" s="31"/>
      <c r="V18" s="36" t="str">
        <f>IF(キューシート計算用!M64&lt;&gt;"",キューシート計算用!M64,"")</f>
        <v/>
      </c>
      <c r="X18" s="31"/>
      <c r="Y18" s="36" t="str">
        <f>IF(キューシート計算用!M73&lt;&gt;"",キューシート計算用!M73,"")</f>
        <v/>
      </c>
      <c r="AA18" s="31"/>
      <c r="AB18" s="36" t="str">
        <f>IF(キューシート計算用!M82&lt;&gt;"",キューシート計算用!M82,"")</f>
        <v/>
      </c>
      <c r="AD18" s="31"/>
      <c r="AE18" s="36" t="str">
        <f>IF(キューシート計算用!M90&lt;&gt;"",キューシート計算用!M90,"")</f>
        <v/>
      </c>
      <c r="AG18" s="31"/>
      <c r="AH18" s="36" t="str">
        <f>IF(キューシート計算用!M99&lt;&gt;"",キューシート計算用!M99,"")</f>
        <v/>
      </c>
      <c r="AJ18" s="31"/>
      <c r="AK18" s="36" t="str">
        <f>IF(キューシート計算用!M108&lt;&gt;"",キューシート計算用!M108,"")</f>
        <v/>
      </c>
      <c r="AM18" s="31"/>
      <c r="AN18" s="36" t="str">
        <f>IF(キューシート計算用!M117&lt;&gt;"",キューシート計算用!M117,"")</f>
        <v/>
      </c>
      <c r="AP18" s="31"/>
      <c r="AQ18" s="36" t="str">
        <f>IF(キューシート計算用!M126&lt;&gt;"",キューシート計算用!M126,"")</f>
        <v/>
      </c>
      <c r="AS18" s="31"/>
      <c r="AT18" s="36" t="str">
        <f>IF(キューシート計算用!M135&lt;&gt;"",キューシート計算用!M135,"")</f>
        <v/>
      </c>
      <c r="AV18" s="31"/>
      <c r="AW18" s="36" t="str">
        <f>IF(キューシート計算用!M144&lt;&gt;"",キューシート計算用!M144,"")</f>
        <v/>
      </c>
      <c r="AY18" s="31"/>
      <c r="AZ18" s="36" t="str">
        <f>IF(キューシート計算用!M153&lt;&gt;"",キューシート計算用!M153,"")</f>
        <v/>
      </c>
      <c r="BB18" s="31"/>
      <c r="BC18" s="36" t="str">
        <f>IF(キューシート計算用!M162&lt;&gt;"",キューシート計算用!M162,"")</f>
        <v/>
      </c>
      <c r="BF18" s="36" t="str">
        <f>IF(キューシート計算用!M171&lt;&gt;"",キューシート計算用!M171,"")</f>
        <v/>
      </c>
      <c r="BI18" s="36" t="str">
        <f>IF(キューシート計算用!M180&lt;&gt;"",キューシート計算用!M180,"")</f>
        <v/>
      </c>
      <c r="BL18" s="36" t="str">
        <f>IF(キューシート計算用!M189&lt;&gt;"",キューシート計算用!M189,"")</f>
        <v/>
      </c>
      <c r="BO18" s="36" t="str">
        <f>IF(キューシート計算用!M198&lt;&gt;"",キューシート計算用!M198,"")</f>
        <v/>
      </c>
      <c r="BQ18" s="31"/>
    </row>
    <row r="19" spans="1:69" x14ac:dyDescent="0.2">
      <c r="D19" s="36" t="str">
        <f>IF(キューシート計算用!N11&lt;&gt;"",キューシート計算用!N11,"")</f>
        <v/>
      </c>
      <c r="F19" s="31"/>
      <c r="G19" s="36" t="str">
        <f>IF(キューシート計算用!N19&lt;&gt;"",キューシート計算用!N19,"")</f>
        <v/>
      </c>
      <c r="I19" s="31"/>
      <c r="J19" s="36" t="str">
        <f>IF(キューシート計算用!N27&lt;&gt;"",キューシート計算用!N27,"")</f>
        <v/>
      </c>
      <c r="L19" s="31"/>
      <c r="M19" s="36" t="str">
        <f>IF(キューシート計算用!N37&lt;&gt;"",キューシート計算用!N37,"")</f>
        <v/>
      </c>
      <c r="O19" s="31"/>
      <c r="P19" s="36" t="str">
        <f>IF(キューシート計算用!N46&lt;&gt;"",キューシート計算用!N46,"")</f>
        <v/>
      </c>
      <c r="R19" s="31"/>
      <c r="S19" s="36" t="str">
        <f>IF(キューシート計算用!N55&lt;&gt;"",キューシート計算用!N55,"")</f>
        <v/>
      </c>
      <c r="U19" s="31"/>
      <c r="V19" s="36" t="str">
        <f>IF(キューシート計算用!N64&lt;&gt;"",キューシート計算用!N64,"")</f>
        <v/>
      </c>
      <c r="X19" s="31"/>
      <c r="Y19" s="36" t="str">
        <f>IF(キューシート計算用!N73&lt;&gt;"",キューシート計算用!N73,"")</f>
        <v/>
      </c>
      <c r="AA19" s="31"/>
      <c r="AB19" s="36" t="str">
        <f>IF(キューシート計算用!N82&lt;&gt;"",キューシート計算用!N82,"")</f>
        <v/>
      </c>
      <c r="AD19" s="31"/>
      <c r="AE19" s="36" t="str">
        <f>IF(キューシート計算用!N90&lt;&gt;"",キューシート計算用!N90,"")</f>
        <v/>
      </c>
      <c r="AG19" s="31"/>
      <c r="AH19" s="36" t="str">
        <f>IF(キューシート計算用!N99&lt;&gt;"",キューシート計算用!N99,"")</f>
        <v/>
      </c>
      <c r="AJ19" s="31"/>
      <c r="AK19" s="36" t="str">
        <f>IF(キューシート計算用!N108&lt;&gt;"",キューシート計算用!N108,"")</f>
        <v/>
      </c>
      <c r="AM19" s="31"/>
      <c r="AN19" s="36" t="str">
        <f>IF(キューシート計算用!N117&lt;&gt;"",キューシート計算用!N117,"")</f>
        <v/>
      </c>
      <c r="AP19" s="31"/>
      <c r="AQ19" s="36" t="str">
        <f>IF(キューシート計算用!N126&lt;&gt;"",キューシート計算用!N126,"")</f>
        <v/>
      </c>
      <c r="AS19" s="31"/>
      <c r="AT19" s="36" t="str">
        <f>IF(キューシート計算用!N135&lt;&gt;"",キューシート計算用!N135,"")</f>
        <v/>
      </c>
      <c r="AV19" s="31"/>
      <c r="AW19" s="36" t="str">
        <f>IF(キューシート計算用!N144&lt;&gt;"",キューシート計算用!N144,"")</f>
        <v/>
      </c>
      <c r="AY19" s="31"/>
      <c r="AZ19" s="36" t="str">
        <f>IF(キューシート計算用!N153&lt;&gt;"",キューシート計算用!N153,"")</f>
        <v/>
      </c>
      <c r="BB19" s="31"/>
      <c r="BC19" s="36" t="str">
        <f>IF(キューシート計算用!N162&lt;&gt;"",キューシート計算用!N162,"")</f>
        <v/>
      </c>
      <c r="BF19" s="36" t="str">
        <f>IF(キューシート計算用!N171&lt;&gt;"",キューシート計算用!N171,"")</f>
        <v/>
      </c>
      <c r="BI19" s="36" t="str">
        <f>IF(キューシート計算用!N180&lt;&gt;"",キューシート計算用!N180,"")</f>
        <v/>
      </c>
      <c r="BL19" s="36" t="str">
        <f>IF(キューシート計算用!N189&lt;&gt;"",キューシート計算用!N189,"")</f>
        <v/>
      </c>
      <c r="BO19" s="36" t="str">
        <f>IF(キューシート計算用!N198&lt;&gt;"",キューシート計算用!N198,"")</f>
        <v/>
      </c>
      <c r="BQ19" s="31"/>
    </row>
    <row r="20" spans="1:69" x14ac:dyDescent="0.2">
      <c r="B20" s="1" t="s">
        <v>70</v>
      </c>
      <c r="D20" s="37">
        <f>IF(キューシート計算用!C11&lt;&gt;"",キューシート計算用!C11,"")</f>
        <v>8.6999999999999993</v>
      </c>
      <c r="F20" s="31"/>
      <c r="G20" s="37">
        <f>IF(キューシート計算用!C19&lt;&gt;"",キューシート計算用!C19,"")</f>
        <v>8.4000000000000057</v>
      </c>
      <c r="I20" s="31"/>
      <c r="J20" s="37">
        <f>IF(キューシート計算用!C27&lt;&gt;"",キューシート計算用!C27,"")</f>
        <v>2.7000000000000171</v>
      </c>
      <c r="L20" s="31"/>
      <c r="M20" s="37">
        <f>IF(キューシート計算用!C37&lt;&gt;"",キューシート計算用!C37,"")</f>
        <v>2.5999999999999943</v>
      </c>
      <c r="O20" s="31"/>
      <c r="P20" s="37">
        <f>IF(キューシート計算用!C46&lt;&gt;"",キューシート計算用!C46,"")</f>
        <v>9.8000000000000114</v>
      </c>
      <c r="R20" s="31"/>
      <c r="S20" s="37">
        <f>IF(キューシート計算用!C55&lt;&gt;"",キューシート計算用!C55,"")</f>
        <v>12.999999999999943</v>
      </c>
      <c r="U20" s="31"/>
      <c r="V20" s="37">
        <f>IF(キューシート計算用!C64&lt;&gt;"",キューシート計算用!C64,"")</f>
        <v>2.0999999999999659</v>
      </c>
      <c r="X20" s="31"/>
      <c r="Y20" s="37">
        <f>IF(キューシート計算用!C73&lt;&gt;"",キューシート計算用!C73,"")</f>
        <v>1.1000000000000227</v>
      </c>
      <c r="AA20" s="31"/>
      <c r="AB20" s="37">
        <f>IF(キューシート計算用!C82&lt;&gt;"",キューシート計算用!C82,"")</f>
        <v>2.1000000000000227</v>
      </c>
      <c r="AD20" s="31"/>
      <c r="AE20" s="37">
        <f>IF(キューシート計算用!C90&lt;&gt;"",キューシート計算用!C90,"")</f>
        <v>29.400000000000091</v>
      </c>
      <c r="AG20" s="31"/>
      <c r="AH20" s="37" t="str">
        <f>IF(キューシート計算用!C99&lt;&gt;"",キューシート計算用!C99,"")</f>
        <v/>
      </c>
      <c r="AJ20" s="31"/>
      <c r="AK20" s="37" t="str">
        <f>IF(キューシート計算用!C108&lt;&gt;"",キューシート計算用!C108,"")</f>
        <v/>
      </c>
      <c r="AM20" s="31"/>
      <c r="AN20" s="37" t="str">
        <f>IF(キューシート計算用!C117&lt;&gt;"",キューシート計算用!C117,"")</f>
        <v/>
      </c>
      <c r="AP20" s="31"/>
      <c r="AQ20" s="37" t="str">
        <f>IF(キューシート計算用!C126&lt;&gt;"",キューシート計算用!C126,"")</f>
        <v/>
      </c>
      <c r="AS20" s="31"/>
      <c r="AT20" s="37" t="str">
        <f>IF(キューシート計算用!C135&lt;&gt;"",キューシート計算用!C135,"")</f>
        <v/>
      </c>
      <c r="AV20" s="31"/>
      <c r="AW20" s="37" t="str">
        <f>IF(キューシート計算用!C144&lt;&gt;"",キューシート計算用!C144,"")</f>
        <v/>
      </c>
      <c r="AY20" s="31"/>
      <c r="AZ20" s="37" t="str">
        <f>IF(キューシート計算用!C153&lt;&gt;"",キューシート計算用!C153,"")</f>
        <v/>
      </c>
      <c r="BB20" s="31"/>
      <c r="BC20" s="37" t="str">
        <f>IF(キューシート計算用!C162&lt;&gt;"",キューシート計算用!C162,"")</f>
        <v/>
      </c>
      <c r="BF20" s="37" t="str">
        <f>IF(キューシート計算用!C171&lt;&gt;"",キューシート計算用!C171,"")</f>
        <v/>
      </c>
      <c r="BI20" s="37" t="str">
        <f>IF(キューシート計算用!C180&lt;&gt;"",キューシート計算用!C180,"")</f>
        <v/>
      </c>
      <c r="BL20" s="37" t="str">
        <f>IF(キューシート計算用!C189&lt;&gt;"",キューシート計算用!C189,"")</f>
        <v/>
      </c>
      <c r="BO20" s="37" t="str">
        <f>IF(キューシート計算用!C198&lt;&gt;"",キューシート計算用!C198,"")</f>
        <v/>
      </c>
      <c r="BQ20" s="31"/>
    </row>
    <row r="21" spans="1:69" x14ac:dyDescent="0.2">
      <c r="A21" s="7"/>
      <c r="D21" s="38">
        <f>IF(キューシート計算用!D11&lt;&gt;"",キューシート計算用!D11,"")</f>
        <v>24</v>
      </c>
      <c r="F21" s="31"/>
      <c r="G21" s="38">
        <f>IF(キューシート計算用!D19&lt;&gt;"",キューシート計算用!D19,"")</f>
        <v>33.5</v>
      </c>
      <c r="I21" s="31"/>
      <c r="J21" s="38">
        <f>IF(キューシート計算用!D27&lt;&gt;"",キューシート計算用!D27,"")</f>
        <v>25.900000000000006</v>
      </c>
      <c r="L21" s="31"/>
      <c r="M21" s="38">
        <f>IF(キューシート計算用!D37&lt;&gt;"",キューシート計算用!D37,"")</f>
        <v>2.5999999999999943</v>
      </c>
      <c r="O21" s="31"/>
      <c r="P21" s="38">
        <f>IF(キューシート計算用!D46&lt;&gt;"",キューシート計算用!D46,"")</f>
        <v>14.899999999999977</v>
      </c>
      <c r="R21" s="31"/>
      <c r="S21" s="38">
        <f>IF(キューシート計算用!D55&lt;&gt;"",キューシート計算用!D55,"")</f>
        <v>29.599999999999966</v>
      </c>
      <c r="U21" s="31"/>
      <c r="V21" s="38">
        <f>IF(キューシート計算用!D64&lt;&gt;"",キューシート計算用!D64,"")</f>
        <v>26.199999999999989</v>
      </c>
      <c r="X21" s="31"/>
      <c r="Y21" s="38">
        <f>IF(キューシート計算用!D73&lt;&gt;"",キューシート計算用!D73,"")</f>
        <v>10.700000000000045</v>
      </c>
      <c r="AA21" s="31"/>
      <c r="AB21" s="38">
        <f>IF(キューシート計算用!D82&lt;&gt;"",キューシート計算用!D82,"")</f>
        <v>18.200000000000045</v>
      </c>
      <c r="AD21" s="31"/>
      <c r="AE21" s="38">
        <f>IF(キューシート計算用!D90&lt;&gt;"",キューシート計算用!D90,"")</f>
        <v>29.400000000000091</v>
      </c>
      <c r="AG21" s="31"/>
      <c r="AH21" s="38" t="str">
        <f>IF(キューシート計算用!D99&lt;&gt;"",キューシート計算用!D99,"")</f>
        <v/>
      </c>
      <c r="AJ21" s="31"/>
      <c r="AK21" s="38" t="str">
        <f>IF(キューシート計算用!D108&lt;&gt;"",キューシート計算用!D108,"")</f>
        <v/>
      </c>
      <c r="AM21" s="31"/>
      <c r="AN21" s="38" t="str">
        <f>IF(キューシート計算用!D117&lt;&gt;"",キューシート計算用!D117,"")</f>
        <v/>
      </c>
      <c r="AP21" s="31"/>
      <c r="AQ21" s="38" t="str">
        <f>IF(キューシート計算用!D126&lt;&gt;"",キューシート計算用!D126,"")</f>
        <v/>
      </c>
      <c r="AS21" s="31"/>
      <c r="AT21" s="38" t="str">
        <f>IF(キューシート計算用!D135&lt;&gt;"",キューシート計算用!D135,"")</f>
        <v/>
      </c>
      <c r="AV21" s="31"/>
      <c r="AW21" s="38" t="str">
        <f>IF(キューシート計算用!D144&lt;&gt;"",キューシート計算用!D144,"")</f>
        <v/>
      </c>
      <c r="AY21" s="31"/>
      <c r="AZ21" s="38" t="str">
        <f>IF(キューシート計算用!D153&lt;&gt;"",キューシート計算用!D153,"")</f>
        <v/>
      </c>
      <c r="BB21" s="31"/>
      <c r="BC21" s="38" t="str">
        <f>IF(キューシート計算用!D162&lt;&gt;"",キューシート計算用!D162,"")</f>
        <v/>
      </c>
      <c r="BF21" s="38" t="str">
        <f>IF(キューシート計算用!D171&lt;&gt;"",キューシート計算用!D171,"")</f>
        <v/>
      </c>
      <c r="BI21" s="38" t="str">
        <f>IF(キューシート計算用!D180&lt;&gt;"",キューシート計算用!D180,"")</f>
        <v/>
      </c>
      <c r="BL21" s="38" t="str">
        <f>IF(キューシート計算用!D189&lt;&gt;"",キューシート計算用!D189,"")</f>
        <v/>
      </c>
      <c r="BO21" s="38" t="str">
        <f>IF(キューシート計算用!D198&lt;&gt;"",キューシート計算用!D198,"")</f>
        <v/>
      </c>
      <c r="BQ21" s="31"/>
    </row>
    <row r="22" spans="1:69" x14ac:dyDescent="0.2">
      <c r="D22" s="39">
        <f>IF(キューシート計算用!E11&lt;&gt;"",キューシート計算用!E11,"")</f>
        <v>24</v>
      </c>
      <c r="E22" s="32"/>
      <c r="F22" s="33"/>
      <c r="G22" s="39">
        <f>IF(キューシート計算用!E19&lt;&gt;"",キューシート計算用!E19,"")</f>
        <v>103.2</v>
      </c>
      <c r="H22" s="32"/>
      <c r="I22" s="33"/>
      <c r="J22" s="39">
        <f>IF(キューシート計算用!E27&lt;&gt;"",キューシート計算用!E27,"")</f>
        <v>208.9</v>
      </c>
      <c r="K22" s="32"/>
      <c r="L22" s="33"/>
      <c r="M22" s="39">
        <f>IF(キューシート計算用!E37&lt;&gt;"",キューシート計算用!E37,"")</f>
        <v>255.1</v>
      </c>
      <c r="N22" s="32"/>
      <c r="O22" s="33"/>
      <c r="P22" s="39">
        <f>IF(キューシート計算用!E46&lt;&gt;"",キューシート計算用!E46,"")</f>
        <v>297.7</v>
      </c>
      <c r="Q22" s="32"/>
      <c r="R22" s="33"/>
      <c r="S22" s="39">
        <f>IF(キューシート計算用!E55&lt;&gt;"",キューシート計算用!E55,"")</f>
        <v>332.9</v>
      </c>
      <c r="T22" s="32"/>
      <c r="U22" s="33"/>
      <c r="V22" s="39">
        <f>IF(キューシート計算用!E64&lt;&gt;"",キューシート計算用!E64,"")</f>
        <v>363.3</v>
      </c>
      <c r="W22" s="32"/>
      <c r="X22" s="33"/>
      <c r="Y22" s="39">
        <f>IF(キューシート計算用!E73&lt;&gt;"",キューシート計算用!E73,"")</f>
        <v>380.70000000000005</v>
      </c>
      <c r="Z22" s="32"/>
      <c r="AA22" s="33"/>
      <c r="AB22" s="39">
        <f>IF(キューシート計算用!E82&lt;&gt;"",キューシート計算用!E82,"")</f>
        <v>490.40000000000003</v>
      </c>
      <c r="AC22" s="32"/>
      <c r="AD22" s="33"/>
      <c r="AE22" s="39">
        <f>IF(キューシート計算用!E90&lt;&gt;"",キューシート計算用!E90,"")</f>
        <v>594.20000000000005</v>
      </c>
      <c r="AF22" s="32"/>
      <c r="AG22" s="33"/>
      <c r="AH22" s="39" t="str">
        <f>IF(キューシート計算用!E99&lt;&gt;"",キューシート計算用!E99,"")</f>
        <v/>
      </c>
      <c r="AI22" s="32"/>
      <c r="AJ22" s="33"/>
      <c r="AK22" s="39" t="str">
        <f>IF(キューシート計算用!E108&lt;&gt;"",キューシート計算用!E108,"")</f>
        <v/>
      </c>
      <c r="AL22" s="32"/>
      <c r="AM22" s="33"/>
      <c r="AN22" s="39" t="str">
        <f>IF(キューシート計算用!E117&lt;&gt;"",キューシート計算用!E117,"")</f>
        <v/>
      </c>
      <c r="AO22" s="32"/>
      <c r="AP22" s="33"/>
      <c r="AQ22" s="39" t="str">
        <f>IF(キューシート計算用!E126&lt;&gt;"",キューシート計算用!E126,"")</f>
        <v/>
      </c>
      <c r="AR22" s="32"/>
      <c r="AS22" s="33"/>
      <c r="AT22" s="39" t="str">
        <f>IF(キューシート計算用!E135&lt;&gt;"",キューシート計算用!E135,"")</f>
        <v/>
      </c>
      <c r="AU22" s="32"/>
      <c r="AV22" s="33"/>
      <c r="AW22" s="39" t="str">
        <f>IF(キューシート計算用!E144&lt;&gt;"",キューシート計算用!E144,"")</f>
        <v/>
      </c>
      <c r="AX22" s="32"/>
      <c r="AY22" s="33"/>
      <c r="AZ22" s="39" t="str">
        <f>IF(キューシート計算用!E153&lt;&gt;"",キューシート計算用!E153,"")</f>
        <v/>
      </c>
      <c r="BA22" s="32"/>
      <c r="BB22" s="33"/>
      <c r="BC22" s="39" t="str">
        <f>IF(キューシート計算用!E162&lt;&gt;"",キューシート計算用!E162,"")</f>
        <v/>
      </c>
      <c r="BF22" s="39" t="str">
        <f>IF(キューシート計算用!E171&lt;&gt;"",キューシート計算用!E171,"")</f>
        <v/>
      </c>
      <c r="BI22" s="39" t="str">
        <f>IF(キューシート計算用!E180&lt;&gt;"",キューシート計算用!E180,"")</f>
        <v/>
      </c>
      <c r="BL22" s="39" t="str">
        <f>IF(キューシート計算用!E189&lt;&gt;"",キューシート計算用!E189,"")</f>
        <v/>
      </c>
      <c r="BO22" s="39" t="str">
        <f>IF(キューシート計算用!E198&lt;&gt;"",キューシート計算用!E198,"")</f>
        <v/>
      </c>
      <c r="BQ22" s="31"/>
    </row>
    <row r="23" spans="1:69" x14ac:dyDescent="0.2">
      <c r="D23" s="34">
        <f>IF(キューシート計算用!A10&lt;&gt;"",キューシート計算用!A10,"")</f>
        <v>6</v>
      </c>
      <c r="E23" s="77" t="str">
        <f>IF(キューシート計算用!F10&lt;&gt;"",キューシート計算用!F10,"")</f>
        <v/>
      </c>
      <c r="F23" s="78"/>
      <c r="G23" s="34" t="e">
        <f>IF(キューシート計算用!#REF!&lt;&gt;"",キューシート計算用!#REF!,"")</f>
        <v>#REF!</v>
      </c>
      <c r="H23" s="77" t="e">
        <f>IF(キューシート計算用!#REF!&lt;&gt;"",キューシート計算用!#REF!,"")</f>
        <v>#REF!</v>
      </c>
      <c r="I23" s="78"/>
      <c r="J23" s="34">
        <f>IF(キューシート計算用!A26&lt;&gt;"",キューシート計算用!A26,"")</f>
        <v>22</v>
      </c>
      <c r="K23" s="77" t="str">
        <f>IF(キューシート計算用!F26&lt;&gt;"",キューシート計算用!F26,"")</f>
        <v/>
      </c>
      <c r="L23" s="78"/>
      <c r="M23" s="34">
        <f>IF(キューシート計算用!A35&lt;&gt;"",キューシート計算用!A35,"")</f>
        <v>31</v>
      </c>
      <c r="N23" s="77" t="str">
        <f>IF(キューシート計算用!F35&lt;&gt;"",キューシート計算用!F35,"")</f>
        <v/>
      </c>
      <c r="O23" s="78"/>
      <c r="P23" s="34">
        <f>IF(キューシート計算用!A45&lt;&gt;"",キューシート計算用!A45,"")</f>
        <v>41</v>
      </c>
      <c r="Q23" s="77" t="str">
        <f>IF(キューシート計算用!F45&lt;&gt;"",キューシート計算用!F45,"")</f>
        <v/>
      </c>
      <c r="R23" s="78"/>
      <c r="S23" s="34">
        <f>IF(キューシート計算用!A54&lt;&gt;"",キューシート計算用!A54,"")</f>
        <v>50</v>
      </c>
      <c r="T23" s="77" t="str">
        <f>IF(キューシート計算用!F54&lt;&gt;"",キューシート計算用!F54,"")</f>
        <v>針</v>
      </c>
      <c r="U23" s="78"/>
      <c r="V23" s="34">
        <f>IF(キューシート計算用!A63&lt;&gt;"",キューシート計算用!A63,"")</f>
        <v>59</v>
      </c>
      <c r="W23" s="77" t="str">
        <f>IF(キューシート計算用!F63&lt;&gt;"",キューシート計算用!F63,"")</f>
        <v>中村</v>
      </c>
      <c r="X23" s="78"/>
      <c r="Y23" s="34">
        <f>IF(キューシート計算用!A72&lt;&gt;"",キューシート計算用!A72,"")</f>
        <v>68</v>
      </c>
      <c r="Z23" s="77" t="str">
        <f>IF(キューシート計算用!F72&lt;&gt;"",キューシート計算用!F72,"")</f>
        <v>湯田中駅入口</v>
      </c>
      <c r="AA23" s="78"/>
      <c r="AB23" s="34">
        <f>IF(キューシート計算用!A81&lt;&gt;"",キューシート計算用!A81,"")</f>
        <v>77</v>
      </c>
      <c r="AC23" s="77" t="str">
        <f>IF(キューシート計算用!F81&lt;&gt;"",キューシート計算用!F81,"")</f>
        <v/>
      </c>
      <c r="AD23" s="78"/>
      <c r="AE23" s="34">
        <f>IF(キューシート計算用!A89&lt;&gt;"",キューシート計算用!A89,"")</f>
        <v>85</v>
      </c>
      <c r="AF23" s="77" t="str">
        <f>IF(キューシート計算用!F89&lt;&gt;"",キューシート計算用!F89,"")</f>
        <v>横根高原</v>
      </c>
      <c r="AG23" s="78"/>
      <c r="AH23" s="34" t="str">
        <f>IF(キューシート計算用!A98&lt;&gt;"",キューシート計算用!A98,"")</f>
        <v/>
      </c>
      <c r="AI23" s="77" t="str">
        <f>IF(キューシート計算用!F98&lt;&gt;"",キューシート計算用!F98,"")</f>
        <v/>
      </c>
      <c r="AJ23" s="78"/>
      <c r="AK23" s="34" t="str">
        <f>IF(キューシート計算用!A107&lt;&gt;"",キューシート計算用!A107,"")</f>
        <v/>
      </c>
      <c r="AL23" s="77" t="str">
        <f>IF(キューシート計算用!F107&lt;&gt;"",キューシート計算用!F107,"")</f>
        <v/>
      </c>
      <c r="AM23" s="78"/>
      <c r="AN23" s="34" t="str">
        <f>IF(キューシート計算用!A116&lt;&gt;"",キューシート計算用!A116,"")</f>
        <v/>
      </c>
      <c r="AO23" s="77" t="str">
        <f>IF(キューシート計算用!F116&lt;&gt;"",キューシート計算用!F116,"")</f>
        <v/>
      </c>
      <c r="AP23" s="78"/>
      <c r="AQ23" s="34" t="str">
        <f>IF(キューシート計算用!A125&lt;&gt;"",キューシート計算用!A125,"")</f>
        <v/>
      </c>
      <c r="AR23" s="77" t="str">
        <f>IF(キューシート計算用!F125&lt;&gt;"",キューシート計算用!F125,"")</f>
        <v/>
      </c>
      <c r="AS23" s="78"/>
      <c r="AT23" s="34" t="str">
        <f>IF(キューシート計算用!A134&lt;&gt;"",キューシート計算用!A134,"")</f>
        <v/>
      </c>
      <c r="AU23" s="77" t="str">
        <f>IF(キューシート計算用!F134&lt;&gt;"",キューシート計算用!F134,"")</f>
        <v/>
      </c>
      <c r="AV23" s="78"/>
      <c r="AW23" s="34" t="str">
        <f>IF(キューシート計算用!A143&lt;&gt;"",キューシート計算用!A143,"")</f>
        <v/>
      </c>
      <c r="AX23" s="77" t="str">
        <f>IF(キューシート計算用!F143&lt;&gt;"",キューシート計算用!F143,"")</f>
        <v/>
      </c>
      <c r="AY23" s="78"/>
      <c r="AZ23" s="34" t="str">
        <f>IF(キューシート計算用!A152&lt;&gt;"",キューシート計算用!A152,"")</f>
        <v/>
      </c>
      <c r="BA23" s="77" t="str">
        <f>IF(キューシート計算用!F152&lt;&gt;"",キューシート計算用!F152,"")</f>
        <v/>
      </c>
      <c r="BB23" s="78"/>
      <c r="BC23" s="34" t="str">
        <f>IF(キューシート計算用!A161&lt;&gt;"",キューシート計算用!A161,"")</f>
        <v/>
      </c>
      <c r="BD23" s="77" t="str">
        <f>IF(キューシート計算用!F161&lt;&gt;"",キューシート計算用!F161,"")</f>
        <v/>
      </c>
      <c r="BE23" s="78"/>
      <c r="BF23" s="34" t="str">
        <f>IF(キューシート計算用!A170&lt;&gt;"",キューシート計算用!A170,"")</f>
        <v/>
      </c>
      <c r="BG23" s="77" t="str">
        <f>IF(キューシート計算用!F170&lt;&gt;"",キューシート計算用!F170,"")</f>
        <v/>
      </c>
      <c r="BH23" s="78"/>
      <c r="BI23" s="34" t="str">
        <f>IF(キューシート計算用!A179&lt;&gt;"",キューシート計算用!A179,"")</f>
        <v/>
      </c>
      <c r="BJ23" s="77" t="str">
        <f>IF(キューシート計算用!F179&lt;&gt;"",キューシート計算用!F179,"")</f>
        <v/>
      </c>
      <c r="BK23" s="78"/>
      <c r="BL23" s="34" t="str">
        <f>IF(キューシート計算用!A188&lt;&gt;"",キューシート計算用!A188,"")</f>
        <v/>
      </c>
      <c r="BM23" s="77" t="str">
        <f>IF(キューシート計算用!F188&lt;&gt;"",キューシート計算用!F188,"")</f>
        <v/>
      </c>
      <c r="BN23" s="78"/>
      <c r="BO23" s="34" t="str">
        <f>IF(キューシート計算用!A197&lt;&gt;"",キューシート計算用!A197,"")</f>
        <v/>
      </c>
      <c r="BP23" s="77" t="str">
        <f>IF(キューシート計算用!F197&lt;&gt;"",キューシート計算用!F197,"")</f>
        <v/>
      </c>
      <c r="BQ23" s="78"/>
    </row>
    <row r="24" spans="1:69" x14ac:dyDescent="0.2">
      <c r="B24" s="7"/>
      <c r="D24" s="35" t="str">
        <f>IF(キューシート計算用!B10&lt;&gt;"",キューシート計算用!B10,"")</f>
        <v/>
      </c>
      <c r="E24" s="79" t="str">
        <f>IF(キューシート計算用!K10&lt;&gt;"",キューシート計算用!K10,"")</f>
        <v>小来川</v>
      </c>
      <c r="F24" s="80"/>
      <c r="G24" s="35" t="e">
        <f>IF(キューシート計算用!#REF!&lt;&gt;"",キューシート計算用!#REF!,"")</f>
        <v>#REF!</v>
      </c>
      <c r="H24" s="79" t="e">
        <f>IF(キューシート計算用!#REF!&lt;&gt;"",キューシート計算用!#REF!,"")</f>
        <v>#REF!</v>
      </c>
      <c r="I24" s="80"/>
      <c r="J24" s="35" t="str">
        <f>IF(キューシート計算用!B26&lt;&gt;"",キューシート計算用!B26,"")</f>
        <v/>
      </c>
      <c r="K24" s="79" t="str">
        <f>IF(キューシート計算用!K26&lt;&gt;"",キューシート計算用!K26,"")</f>
        <v>湯沢市街</v>
      </c>
      <c r="L24" s="80"/>
      <c r="M24" s="35" t="str">
        <f>IF(キューシート計算用!B35&lt;&gt;"",キューシート計算用!B35,"")</f>
        <v/>
      </c>
      <c r="N24" s="79" t="str">
        <f>IF(キューシート計算用!K35&lt;&gt;"",キューシート計算用!K35,"")</f>
        <v>安塚　大巌寺高原</v>
      </c>
      <c r="O24" s="80"/>
      <c r="P24" s="35" t="str">
        <f>IF(キューシート計算用!B45&lt;&gt;"",キューシート計算用!B45,"")</f>
        <v/>
      </c>
      <c r="Q24" s="79" t="str">
        <f>IF(キューシート計算用!K45&lt;&gt;"",キューシート計算用!K45,"")</f>
        <v>錦</v>
      </c>
      <c r="R24" s="80"/>
      <c r="S24" s="35" t="str">
        <f>IF(キューシート計算用!B54&lt;&gt;"",キューシート計算用!B54,"")</f>
        <v/>
      </c>
      <c r="T24" s="79" t="str">
        <f>IF(キューシート計算用!K54&lt;&gt;"",キューシート計算用!K54,"")</f>
        <v>12km 光ヶ原高原</v>
      </c>
      <c r="U24" s="80"/>
      <c r="V24" s="35" t="str">
        <f>IF(キューシート計算用!B63&lt;&gt;"",キューシート計算用!B63,"")</f>
        <v/>
      </c>
      <c r="W24" s="79" t="str">
        <f>IF(キューシート計算用!K63&lt;&gt;"",キューシート計算用!K63,"")</f>
        <v/>
      </c>
      <c r="X24" s="80"/>
      <c r="Y24" s="35" t="str">
        <f>IF(キューシート計算用!B72&lt;&gt;"",キューシート計算用!B72,"")</f>
        <v/>
      </c>
      <c r="Z24" s="79" t="str">
        <f>IF(キューシート計算用!K72&lt;&gt;"",キューシート計算用!K72,"")</f>
        <v/>
      </c>
      <c r="AA24" s="80"/>
      <c r="AB24" s="35" t="str">
        <f>IF(キューシート計算用!B81&lt;&gt;"",キューシート計算用!B81,"")</f>
        <v/>
      </c>
      <c r="AC24" s="79" t="str">
        <f>IF(キューシート計算用!K81&lt;&gt;"",キューシート計算用!K81,"")</f>
        <v/>
      </c>
      <c r="AD24" s="80"/>
      <c r="AE24" s="35" t="str">
        <f>IF(キューシート計算用!B89&lt;&gt;"",キューシート計算用!B89,"")</f>
        <v>PC15</v>
      </c>
      <c r="AF24" s="79" t="str">
        <f>IF(キューシート計算用!K89&lt;&gt;"",キューシート計算用!K89,"")</f>
        <v/>
      </c>
      <c r="AG24" s="80"/>
      <c r="AH24" s="35" t="str">
        <f>IF(キューシート計算用!B98&lt;&gt;"",キューシート計算用!B98,"")</f>
        <v/>
      </c>
      <c r="AI24" s="79" t="str">
        <f>IF(キューシート計算用!K98&lt;&gt;"",キューシート計算用!K98,"")</f>
        <v/>
      </c>
      <c r="AJ24" s="80"/>
      <c r="AK24" s="35" t="str">
        <f>IF(キューシート計算用!B107&lt;&gt;"",キューシート計算用!B107,"")</f>
        <v/>
      </c>
      <c r="AL24" s="79" t="str">
        <f>IF(キューシート計算用!K107&lt;&gt;"",キューシート計算用!K107,"")</f>
        <v/>
      </c>
      <c r="AM24" s="80"/>
      <c r="AN24" s="35" t="str">
        <f>IF(キューシート計算用!B116&lt;&gt;"",キューシート計算用!B116,"")</f>
        <v/>
      </c>
      <c r="AO24" s="79" t="str">
        <f>IF(キューシート計算用!K116&lt;&gt;"",キューシート計算用!K116,"")</f>
        <v/>
      </c>
      <c r="AP24" s="80"/>
      <c r="AQ24" s="35" t="str">
        <f>IF(キューシート計算用!B125&lt;&gt;"",キューシート計算用!B125,"")</f>
        <v/>
      </c>
      <c r="AR24" s="79" t="str">
        <f>IF(キューシート計算用!K125&lt;&gt;"",キューシート計算用!K125,"")</f>
        <v/>
      </c>
      <c r="AS24" s="80"/>
      <c r="AT24" s="35" t="str">
        <f>IF(キューシート計算用!B134&lt;&gt;"",キューシート計算用!B134,"")</f>
        <v/>
      </c>
      <c r="AU24" s="79" t="str">
        <f>IF(キューシート計算用!K134&lt;&gt;"",キューシート計算用!K134,"")</f>
        <v/>
      </c>
      <c r="AV24" s="80"/>
      <c r="AW24" s="35" t="str">
        <f>IF(キューシート計算用!B143&lt;&gt;"",キューシート計算用!B143,"")</f>
        <v/>
      </c>
      <c r="AX24" s="79" t="str">
        <f>IF(キューシート計算用!K143&lt;&gt;"",キューシート計算用!K143,"")</f>
        <v/>
      </c>
      <c r="AY24" s="80"/>
      <c r="AZ24" s="35" t="str">
        <f>IF(キューシート計算用!B152&lt;&gt;"",キューシート計算用!B152,"")</f>
        <v/>
      </c>
      <c r="BA24" s="79" t="str">
        <f>IF(キューシート計算用!K152&lt;&gt;"",キューシート計算用!K152,"")</f>
        <v/>
      </c>
      <c r="BB24" s="80"/>
      <c r="BC24" s="35" t="str">
        <f>IF(キューシート計算用!B161&lt;&gt;"",キューシート計算用!B161,"")</f>
        <v/>
      </c>
      <c r="BD24" s="79" t="str">
        <f>IF(キューシート計算用!K161&lt;&gt;"",キューシート計算用!K161,"")</f>
        <v/>
      </c>
      <c r="BE24" s="80"/>
      <c r="BF24" s="35" t="str">
        <f>IF(キューシート計算用!B170&lt;&gt;"",キューシート計算用!B170,"")</f>
        <v/>
      </c>
      <c r="BG24" s="79" t="str">
        <f>IF(キューシート計算用!K170&lt;&gt;"",キューシート計算用!K170,"")</f>
        <v/>
      </c>
      <c r="BH24" s="80"/>
      <c r="BI24" s="35" t="str">
        <f>IF(キューシート計算用!B179&lt;&gt;"",キューシート計算用!B179,"")</f>
        <v/>
      </c>
      <c r="BJ24" s="79" t="str">
        <f>IF(キューシート計算用!K179&lt;&gt;"",キューシート計算用!K179,"")</f>
        <v/>
      </c>
      <c r="BK24" s="80"/>
      <c r="BL24" s="35" t="str">
        <f>IF(キューシート計算用!B188&lt;&gt;"",キューシート計算用!B188,"")</f>
        <v/>
      </c>
      <c r="BM24" s="79" t="str">
        <f>IF(キューシート計算用!K188&lt;&gt;"",キューシート計算用!K188,"")</f>
        <v/>
      </c>
      <c r="BN24" s="80"/>
      <c r="BO24" s="35" t="str">
        <f>IF(キューシート計算用!B197&lt;&gt;"",キューシート計算用!B197,"")</f>
        <v/>
      </c>
      <c r="BP24" s="79" t="str">
        <f>IF(キューシート計算用!K197&lt;&gt;"",キューシート計算用!K197,"")</f>
        <v/>
      </c>
      <c r="BQ24" s="80"/>
    </row>
    <row r="25" spans="1:69" x14ac:dyDescent="0.2">
      <c r="D25" s="36" t="str">
        <f>IF(キューシート計算用!M10&lt;&gt;"",キューシート計算用!M10,"")</f>
        <v/>
      </c>
      <c r="F25" s="31"/>
      <c r="G25" s="36" t="e">
        <f>IF(キューシート計算用!#REF!&lt;&gt;"",キューシート計算用!#REF!,"")</f>
        <v>#REF!</v>
      </c>
      <c r="I25" s="31"/>
      <c r="J25" s="36" t="str">
        <f>IF(キューシート計算用!M26&lt;&gt;"",キューシート計算用!M26,"")</f>
        <v/>
      </c>
      <c r="L25" s="31"/>
      <c r="M25" s="36" t="str">
        <f>IF(キューシート計算用!M35&lt;&gt;"",キューシート計算用!M35,"")</f>
        <v/>
      </c>
      <c r="O25" s="31"/>
      <c r="P25" s="36" t="str">
        <f>IF(キューシート計算用!M45&lt;&gt;"",キューシート計算用!M45,"")</f>
        <v/>
      </c>
      <c r="R25" s="31"/>
      <c r="S25" s="36" t="str">
        <f>IF(キューシート計算用!M54&lt;&gt;"",キューシート計算用!M54,"")</f>
        <v/>
      </c>
      <c r="U25" s="31"/>
      <c r="V25" s="36" t="str">
        <f>IF(キューシート計算用!M63&lt;&gt;"",キューシート計算用!M63,"")</f>
        <v/>
      </c>
      <c r="X25" s="31"/>
      <c r="Y25" s="36" t="str">
        <f>IF(キューシート計算用!M72&lt;&gt;"",キューシート計算用!M72,"")</f>
        <v/>
      </c>
      <c r="AA25" s="31"/>
      <c r="AB25" s="36" t="str">
        <f>IF(キューシート計算用!M81&lt;&gt;"",キューシート計算用!M81,"")</f>
        <v/>
      </c>
      <c r="AD25" s="31"/>
      <c r="AE25" s="36" t="str">
        <f>IF(キューシート計算用!M89&lt;&gt;"",キューシート計算用!M89,"")</f>
        <v/>
      </c>
      <c r="AG25" s="31"/>
      <c r="AH25" s="36" t="str">
        <f>IF(キューシート計算用!M98&lt;&gt;"",キューシート計算用!M98,"")</f>
        <v/>
      </c>
      <c r="AJ25" s="31"/>
      <c r="AK25" s="36" t="str">
        <f>IF(キューシート計算用!M107&lt;&gt;"",キューシート計算用!M107,"")</f>
        <v/>
      </c>
      <c r="AM25" s="31"/>
      <c r="AN25" s="36" t="str">
        <f>IF(キューシート計算用!M116&lt;&gt;"",キューシート計算用!M116,"")</f>
        <v/>
      </c>
      <c r="AP25" s="31"/>
      <c r="AQ25" s="36" t="str">
        <f>IF(キューシート計算用!M125&lt;&gt;"",キューシート計算用!M125,"")</f>
        <v/>
      </c>
      <c r="AS25" s="31"/>
      <c r="AT25" s="36" t="str">
        <f>IF(キューシート計算用!M134&lt;&gt;"",キューシート計算用!M134,"")</f>
        <v/>
      </c>
      <c r="AV25" s="31"/>
      <c r="AW25" s="36" t="str">
        <f>IF(キューシート計算用!M143&lt;&gt;"",キューシート計算用!M143,"")</f>
        <v/>
      </c>
      <c r="AY25" s="31"/>
      <c r="AZ25" s="36" t="str">
        <f>IF(キューシート計算用!M152&lt;&gt;"",キューシート計算用!M152,"")</f>
        <v/>
      </c>
      <c r="BB25" s="31"/>
      <c r="BC25" s="36" t="str">
        <f>IF(キューシート計算用!M161&lt;&gt;"",キューシート計算用!M161,"")</f>
        <v/>
      </c>
      <c r="BF25" s="36" t="str">
        <f>IF(キューシート計算用!M170&lt;&gt;"",キューシート計算用!M170,"")</f>
        <v/>
      </c>
      <c r="BI25" s="36" t="str">
        <f>IF(キューシート計算用!M179&lt;&gt;"",キューシート計算用!M179,"")</f>
        <v/>
      </c>
      <c r="BL25" s="36" t="str">
        <f>IF(キューシート計算用!M188&lt;&gt;"",キューシート計算用!M188,"")</f>
        <v/>
      </c>
      <c r="BO25" s="36" t="str">
        <f>IF(キューシート計算用!M197&lt;&gt;"",キューシート計算用!M197,"")</f>
        <v/>
      </c>
      <c r="BQ25" s="31"/>
    </row>
    <row r="26" spans="1:69" x14ac:dyDescent="0.2">
      <c r="C26" s="29"/>
      <c r="D26" s="36" t="str">
        <f>IF(キューシート計算用!N10&lt;&gt;"",キューシート計算用!N10,"")</f>
        <v/>
      </c>
      <c r="F26" s="31"/>
      <c r="G26" s="36" t="e">
        <f>IF(キューシート計算用!#REF!&lt;&gt;"",キューシート計算用!#REF!,"")</f>
        <v>#REF!</v>
      </c>
      <c r="I26" s="31"/>
      <c r="J26" s="36" t="str">
        <f>IF(キューシート計算用!N26&lt;&gt;"",キューシート計算用!N26,"")</f>
        <v/>
      </c>
      <c r="L26" s="31"/>
      <c r="M26" s="36" t="str">
        <f>IF(キューシート計算用!N35&lt;&gt;"",キューシート計算用!N35,"")</f>
        <v/>
      </c>
      <c r="O26" s="31"/>
      <c r="P26" s="36" t="str">
        <f>IF(キューシート計算用!N45&lt;&gt;"",キューシート計算用!N45,"")</f>
        <v/>
      </c>
      <c r="R26" s="31"/>
      <c r="S26" s="36" t="str">
        <f>IF(キューシート計算用!N54&lt;&gt;"",キューシート計算用!N54,"")</f>
        <v/>
      </c>
      <c r="U26" s="31"/>
      <c r="V26" s="36" t="str">
        <f>IF(キューシート計算用!N63&lt;&gt;"",キューシート計算用!N63,"")</f>
        <v/>
      </c>
      <c r="X26" s="31"/>
      <c r="Y26" s="36" t="str">
        <f>IF(キューシート計算用!N72&lt;&gt;"",キューシート計算用!N72,"")</f>
        <v/>
      </c>
      <c r="AA26" s="31"/>
      <c r="AB26" s="36" t="str">
        <f>IF(キューシート計算用!N81&lt;&gt;"",キューシート計算用!N81,"")</f>
        <v/>
      </c>
      <c r="AD26" s="31"/>
      <c r="AE26" s="36" t="str">
        <f>IF(キューシート計算用!N89&lt;&gt;"",キューシート計算用!N89,"")</f>
        <v/>
      </c>
      <c r="AG26" s="31"/>
      <c r="AH26" s="36" t="str">
        <f>IF(キューシート計算用!N98&lt;&gt;"",キューシート計算用!N98,"")</f>
        <v/>
      </c>
      <c r="AJ26" s="31"/>
      <c r="AK26" s="36" t="str">
        <f>IF(キューシート計算用!N107&lt;&gt;"",キューシート計算用!N107,"")</f>
        <v/>
      </c>
      <c r="AM26" s="31"/>
      <c r="AN26" s="36" t="str">
        <f>IF(キューシート計算用!N116&lt;&gt;"",キューシート計算用!N116,"")</f>
        <v/>
      </c>
      <c r="AP26" s="31"/>
      <c r="AQ26" s="36" t="str">
        <f>IF(キューシート計算用!N125&lt;&gt;"",キューシート計算用!N125,"")</f>
        <v/>
      </c>
      <c r="AS26" s="31"/>
      <c r="AT26" s="36" t="str">
        <f>IF(キューシート計算用!N134&lt;&gt;"",キューシート計算用!N134,"")</f>
        <v/>
      </c>
      <c r="AV26" s="31"/>
      <c r="AW26" s="36" t="str">
        <f>IF(キューシート計算用!N143&lt;&gt;"",キューシート計算用!N143,"")</f>
        <v/>
      </c>
      <c r="AY26" s="31"/>
      <c r="AZ26" s="36" t="str">
        <f>IF(キューシート計算用!N152&lt;&gt;"",キューシート計算用!N152,"")</f>
        <v/>
      </c>
      <c r="BB26" s="31"/>
      <c r="BC26" s="36" t="str">
        <f>IF(キューシート計算用!N161&lt;&gt;"",キューシート計算用!N161,"")</f>
        <v/>
      </c>
      <c r="BF26" s="36" t="str">
        <f>IF(キューシート計算用!N170&lt;&gt;"",キューシート計算用!N170,"")</f>
        <v/>
      </c>
      <c r="BI26" s="36" t="str">
        <f>IF(キューシート計算用!N179&lt;&gt;"",キューシート計算用!N179,"")</f>
        <v/>
      </c>
      <c r="BL26" s="36" t="str">
        <f>IF(キューシート計算用!N188&lt;&gt;"",キューシート計算用!N188,"")</f>
        <v/>
      </c>
      <c r="BO26" s="36" t="str">
        <f>IF(キューシート計算用!N197&lt;&gt;"",キューシート計算用!N197,"")</f>
        <v/>
      </c>
      <c r="BQ26" s="31"/>
    </row>
    <row r="27" spans="1:69" x14ac:dyDescent="0.2">
      <c r="B27" s="7"/>
      <c r="D27" s="37">
        <f>IF(キューシート計算用!C10&lt;&gt;"",キューシート計算用!C10,"")</f>
        <v>2.2000000000000011</v>
      </c>
      <c r="F27" s="31"/>
      <c r="G27" s="37" t="e">
        <f>IF(キューシート計算用!#REF!&lt;&gt;"",キューシート計算用!#REF!,"")</f>
        <v>#REF!</v>
      </c>
      <c r="I27" s="31"/>
      <c r="J27" s="37">
        <f>IF(キューシート計算用!C26&lt;&gt;"",キューシート計算用!C26,"")</f>
        <v>23.199999999999989</v>
      </c>
      <c r="L27" s="31"/>
      <c r="M27" s="37">
        <f>IF(キューシート計算用!C35&lt;&gt;"",キューシート計算用!C35,"")</f>
        <v>10.299999999999983</v>
      </c>
      <c r="O27" s="31"/>
      <c r="P27" s="37">
        <f>IF(キューシート計算用!C45&lt;&gt;"",キューシート計算用!C45,"")</f>
        <v>5.0999999999999659</v>
      </c>
      <c r="R27" s="31"/>
      <c r="S27" s="37">
        <f>IF(キューシート計算用!C54&lt;&gt;"",キューシート計算用!C54,"")</f>
        <v>0.30000000000001137</v>
      </c>
      <c r="U27" s="31"/>
      <c r="V27" s="37">
        <f>IF(キューシート計算用!C63&lt;&gt;"",キューシート計算用!C63,"")</f>
        <v>3.8000000000000114</v>
      </c>
      <c r="X27" s="31"/>
      <c r="Y27" s="37">
        <f>IF(キューシート計算用!C72&lt;&gt;"",キューシート計算用!C72,"")</f>
        <v>0.5</v>
      </c>
      <c r="AA27" s="31"/>
      <c r="AB27" s="37">
        <f>IF(キューシート計算用!C81&lt;&gt;"",キューシート計算用!C81,"")</f>
        <v>0.39999999999997726</v>
      </c>
      <c r="AD27" s="31"/>
      <c r="AE27" s="37">
        <f>IF(キューシート計算用!C89&lt;&gt;"",キューシート計算用!C89,"")</f>
        <v>3.6999999999999318</v>
      </c>
      <c r="AG27" s="31"/>
      <c r="AH27" s="37" t="str">
        <f>IF(キューシート計算用!C98&lt;&gt;"",キューシート計算用!C98,"")</f>
        <v/>
      </c>
      <c r="AJ27" s="31"/>
      <c r="AK27" s="37" t="str">
        <f>IF(キューシート計算用!C107&lt;&gt;"",キューシート計算用!C107,"")</f>
        <v/>
      </c>
      <c r="AM27" s="31"/>
      <c r="AN27" s="37" t="str">
        <f>IF(キューシート計算用!C116&lt;&gt;"",キューシート計算用!C116,"")</f>
        <v/>
      </c>
      <c r="AP27" s="31"/>
      <c r="AQ27" s="37" t="str">
        <f>IF(キューシート計算用!C125&lt;&gt;"",キューシート計算用!C125,"")</f>
        <v/>
      </c>
      <c r="AS27" s="31"/>
      <c r="AT27" s="37" t="str">
        <f>IF(キューシート計算用!C134&lt;&gt;"",キューシート計算用!C134,"")</f>
        <v/>
      </c>
      <c r="AV27" s="31"/>
      <c r="AW27" s="37" t="str">
        <f>IF(キューシート計算用!C143&lt;&gt;"",キューシート計算用!C143,"")</f>
        <v/>
      </c>
      <c r="AY27" s="31"/>
      <c r="AZ27" s="37" t="str">
        <f>IF(キューシート計算用!C152&lt;&gt;"",キューシート計算用!C152,"")</f>
        <v/>
      </c>
      <c r="BB27" s="31"/>
      <c r="BC27" s="37" t="str">
        <f>IF(キューシート計算用!C161&lt;&gt;"",キューシート計算用!C161,"")</f>
        <v/>
      </c>
      <c r="BF27" s="37" t="str">
        <f>IF(キューシート計算用!C170&lt;&gt;"",キューシート計算用!C170,"")</f>
        <v/>
      </c>
      <c r="BI27" s="37" t="str">
        <f>IF(キューシート計算用!C179&lt;&gt;"",キューシート計算用!C179,"")</f>
        <v/>
      </c>
      <c r="BL27" s="37" t="str">
        <f>IF(キューシート計算用!C188&lt;&gt;"",キューシート計算用!C188,"")</f>
        <v/>
      </c>
      <c r="BO27" s="37" t="str">
        <f>IF(キューシート計算用!C197&lt;&gt;"",キューシート計算用!C197,"")</f>
        <v/>
      </c>
      <c r="BQ27" s="31"/>
    </row>
    <row r="28" spans="1:69" x14ac:dyDescent="0.2">
      <c r="D28" s="38">
        <f>IF(キューシート計算用!D10&lt;&gt;"",キューシート計算用!D10,"")</f>
        <v>15.3</v>
      </c>
      <c r="F28" s="31"/>
      <c r="G28" s="38" t="e">
        <f>IF(キューシート計算用!#REF!&lt;&gt;"",キューシート計算用!#REF!,"")</f>
        <v>#REF!</v>
      </c>
      <c r="I28" s="31"/>
      <c r="J28" s="38">
        <f>IF(キューシート計算用!D26&lt;&gt;"",キューシート計算用!D26,"")</f>
        <v>23.199999999999989</v>
      </c>
      <c r="L28" s="31"/>
      <c r="M28" s="38">
        <f>IF(キューシート計算用!D35&lt;&gt;"",キューシート計算用!D35,"")</f>
        <v>41.699999999999989</v>
      </c>
      <c r="O28" s="31"/>
      <c r="P28" s="38">
        <f>IF(キューシート計算用!D45&lt;&gt;"",キューシート計算用!D45,"")</f>
        <v>5.0999999999999659</v>
      </c>
      <c r="R28" s="31"/>
      <c r="S28" s="38">
        <f>IF(キューシート計算用!D54&lt;&gt;"",キューシート計算用!D54,"")</f>
        <v>16.600000000000023</v>
      </c>
      <c r="U28" s="31"/>
      <c r="V28" s="38">
        <f>IF(キューシート計算用!D63&lt;&gt;"",キューシート計算用!D63,"")</f>
        <v>24.100000000000023</v>
      </c>
      <c r="X28" s="31"/>
      <c r="Y28" s="38">
        <f>IF(キューシート計算用!D72&lt;&gt;"",キューシート計算用!D72,"")</f>
        <v>9.6000000000000227</v>
      </c>
      <c r="AA28" s="31"/>
      <c r="AB28" s="38">
        <f>IF(キューシート計算用!D81&lt;&gt;"",キューシート計算用!D81,"")</f>
        <v>16.100000000000023</v>
      </c>
      <c r="AD28" s="31"/>
      <c r="AE28" s="38">
        <f>IF(キューシート計算用!D89&lt;&gt;"",キューシート計算用!D89,"")</f>
        <v>92.599999999999966</v>
      </c>
      <c r="AG28" s="31"/>
      <c r="AH28" s="38" t="str">
        <f>IF(キューシート計算用!D98&lt;&gt;"",キューシート計算用!D98,"")</f>
        <v/>
      </c>
      <c r="AJ28" s="31"/>
      <c r="AK28" s="38" t="str">
        <f>IF(キューシート計算用!D107&lt;&gt;"",キューシート計算用!D107,"")</f>
        <v/>
      </c>
      <c r="AM28" s="31"/>
      <c r="AN28" s="38" t="str">
        <f>IF(キューシート計算用!D116&lt;&gt;"",キューシート計算用!D116,"")</f>
        <v/>
      </c>
      <c r="AP28" s="31"/>
      <c r="AQ28" s="38" t="str">
        <f>IF(キューシート計算用!D125&lt;&gt;"",キューシート計算用!D125,"")</f>
        <v/>
      </c>
      <c r="AS28" s="31"/>
      <c r="AT28" s="38" t="str">
        <f>IF(キューシート計算用!D134&lt;&gt;"",キューシート計算用!D134,"")</f>
        <v/>
      </c>
      <c r="AV28" s="31"/>
      <c r="AW28" s="38" t="str">
        <f>IF(キューシート計算用!D143&lt;&gt;"",キューシート計算用!D143,"")</f>
        <v/>
      </c>
      <c r="AY28" s="31"/>
      <c r="AZ28" s="38" t="str">
        <f>IF(キューシート計算用!D152&lt;&gt;"",キューシート計算用!D152,"")</f>
        <v/>
      </c>
      <c r="BB28" s="31"/>
      <c r="BC28" s="38" t="str">
        <f>IF(キューシート計算用!D161&lt;&gt;"",キューシート計算用!D161,"")</f>
        <v/>
      </c>
      <c r="BF28" s="38" t="str">
        <f>IF(キューシート計算用!D170&lt;&gt;"",キューシート計算用!D170,"")</f>
        <v/>
      </c>
      <c r="BI28" s="38" t="str">
        <f>IF(キューシート計算用!D179&lt;&gt;"",キューシート計算用!D179,"")</f>
        <v/>
      </c>
      <c r="BL28" s="38" t="str">
        <f>IF(キューシート計算用!D188&lt;&gt;"",キューシート計算用!D188,"")</f>
        <v/>
      </c>
      <c r="BO28" s="38" t="str">
        <f>IF(キューシート計算用!D197&lt;&gt;"",キューシート計算用!D197,"")</f>
        <v/>
      </c>
      <c r="BQ28" s="31"/>
    </row>
    <row r="29" spans="1:69" x14ac:dyDescent="0.2">
      <c r="B29" s="7"/>
      <c r="D29" s="39">
        <f>IF(キューシート計算用!E10&lt;&gt;"",キューシート計算用!E10,"")</f>
        <v>15.3</v>
      </c>
      <c r="E29" s="32"/>
      <c r="F29" s="33"/>
      <c r="G29" s="39" t="e">
        <f>IF(キューシート計算用!#REF!&lt;&gt;"",キューシート計算用!#REF!,"")</f>
        <v>#REF!</v>
      </c>
      <c r="H29" s="32"/>
      <c r="I29" s="33"/>
      <c r="J29" s="39">
        <f>IF(キューシート計算用!E26&lt;&gt;"",キューシート計算用!E26,"")</f>
        <v>206.2</v>
      </c>
      <c r="K29" s="32"/>
      <c r="L29" s="33"/>
      <c r="M29" s="39">
        <f>IF(キューシート計算用!E35&lt;&gt;"",キューシート計算用!E35,"")</f>
        <v>250.6</v>
      </c>
      <c r="N29" s="32"/>
      <c r="O29" s="33"/>
      <c r="P29" s="39">
        <f>IF(キューシート計算用!E45&lt;&gt;"",キューシート計算用!E45,"")</f>
        <v>287.89999999999998</v>
      </c>
      <c r="Q29" s="32"/>
      <c r="R29" s="33"/>
      <c r="S29" s="39">
        <f>IF(キューシート計算用!E54&lt;&gt;"",キューシート計算用!E54,"")</f>
        <v>319.90000000000003</v>
      </c>
      <c r="T29" s="32"/>
      <c r="U29" s="33"/>
      <c r="V29" s="39">
        <f>IF(キューシート計算用!E63&lt;&gt;"",キューシート計算用!E63,"")</f>
        <v>361.20000000000005</v>
      </c>
      <c r="W29" s="32"/>
      <c r="X29" s="33"/>
      <c r="Y29" s="39">
        <f>IF(キューシート計算用!E72&lt;&gt;"",キューシート計算用!E72,"")</f>
        <v>379.6</v>
      </c>
      <c r="Z29" s="32"/>
      <c r="AA29" s="33"/>
      <c r="AB29" s="39">
        <f>IF(キューシート計算用!E81&lt;&gt;"",キューシート計算用!E81,"")</f>
        <v>488.3</v>
      </c>
      <c r="AC29" s="32"/>
      <c r="AD29" s="33"/>
      <c r="AE29" s="39">
        <f>IF(キューシート計算用!E89&lt;&gt;"",キューシート計算用!E89,"")</f>
        <v>564.79999999999995</v>
      </c>
      <c r="AF29" s="32"/>
      <c r="AG29" s="33"/>
      <c r="AH29" s="39" t="str">
        <f>IF(キューシート計算用!E98&lt;&gt;"",キューシート計算用!E98,"")</f>
        <v/>
      </c>
      <c r="AI29" s="32"/>
      <c r="AJ29" s="33"/>
      <c r="AK29" s="39" t="str">
        <f>IF(キューシート計算用!E107&lt;&gt;"",キューシート計算用!E107,"")</f>
        <v/>
      </c>
      <c r="AL29" s="32"/>
      <c r="AM29" s="33"/>
      <c r="AN29" s="39" t="str">
        <f>IF(キューシート計算用!E116&lt;&gt;"",キューシート計算用!E116,"")</f>
        <v/>
      </c>
      <c r="AO29" s="32"/>
      <c r="AP29" s="33"/>
      <c r="AQ29" s="39" t="str">
        <f>IF(キューシート計算用!E125&lt;&gt;"",キューシート計算用!E125,"")</f>
        <v/>
      </c>
      <c r="AR29" s="32"/>
      <c r="AS29" s="33"/>
      <c r="AT29" s="39" t="str">
        <f>IF(キューシート計算用!E134&lt;&gt;"",キューシート計算用!E134,"")</f>
        <v/>
      </c>
      <c r="AU29" s="32"/>
      <c r="AV29" s="33"/>
      <c r="AW29" s="39" t="str">
        <f>IF(キューシート計算用!E143&lt;&gt;"",キューシート計算用!E143,"")</f>
        <v/>
      </c>
      <c r="AX29" s="32"/>
      <c r="AY29" s="33"/>
      <c r="AZ29" s="39" t="str">
        <f>IF(キューシート計算用!E152&lt;&gt;"",キューシート計算用!E152,"")</f>
        <v/>
      </c>
      <c r="BA29" s="32"/>
      <c r="BB29" s="33"/>
      <c r="BC29" s="39" t="str">
        <f>IF(キューシート計算用!E161&lt;&gt;"",キューシート計算用!E161,"")</f>
        <v/>
      </c>
      <c r="BF29" s="39" t="str">
        <f>IF(キューシート計算用!E170&lt;&gt;"",キューシート計算用!E170,"")</f>
        <v/>
      </c>
      <c r="BI29" s="39" t="str">
        <f>IF(キューシート計算用!E179&lt;&gt;"",キューシート計算用!E179,"")</f>
        <v/>
      </c>
      <c r="BL29" s="39" t="str">
        <f>IF(キューシート計算用!E188&lt;&gt;"",キューシート計算用!E188,"")</f>
        <v/>
      </c>
      <c r="BO29" s="39" t="str">
        <f>IF(キューシート計算用!E197&lt;&gt;"",キューシート計算用!E197,"")</f>
        <v/>
      </c>
      <c r="BQ29" s="31"/>
    </row>
    <row r="30" spans="1:69" x14ac:dyDescent="0.2">
      <c r="D30" s="34">
        <f>IF(キューシート計算用!A9&lt;&gt;"",キューシート計算用!A9,"")</f>
        <v>5</v>
      </c>
      <c r="E30" s="77" t="str">
        <f>IF(キューシート計算用!F9&lt;&gt;"",キューシート計算用!F9,"")</f>
        <v/>
      </c>
      <c r="F30" s="78"/>
      <c r="G30" s="34">
        <f>IF(キューシート計算用!A18&lt;&gt;"",キューシート計算用!A18,"")</f>
        <v>14</v>
      </c>
      <c r="H30" s="77" t="str">
        <f>IF(キューシート計算用!F18&lt;&gt;"",キューシート計算用!F18,"")</f>
        <v>鎌田</v>
      </c>
      <c r="I30" s="78"/>
      <c r="J30" s="34">
        <f>IF(キューシート計算用!A25&lt;&gt;"",キューシート計算用!A25,"")</f>
        <v>21</v>
      </c>
      <c r="K30" s="77" t="str">
        <f>IF(キューシート計算用!F25&lt;&gt;"",キューシート計算用!F25,"")</f>
        <v>三国峠</v>
      </c>
      <c r="L30" s="78"/>
      <c r="M30" s="34">
        <f>IF(キューシート計算用!A34&lt;&gt;"",キューシート計算用!A34,"")</f>
        <v>30</v>
      </c>
      <c r="N30" s="77" t="str">
        <f>IF(キューシート計算用!F34&lt;&gt;"",キューシート計算用!F34,"")</f>
        <v/>
      </c>
      <c r="O30" s="78"/>
      <c r="P30" s="34">
        <f>IF(キューシート計算用!A43&lt;&gt;"",キューシート計算用!A43,"")</f>
        <v>39</v>
      </c>
      <c r="Q30" s="77" t="str">
        <f>IF(キューシート計算用!F43&lt;&gt;"",キューシート計算用!F43,"")</f>
        <v/>
      </c>
      <c r="R30" s="78"/>
      <c r="S30" s="34">
        <f>IF(キューシート計算用!A53&lt;&gt;"",キューシート計算用!A53,"")</f>
        <v>49</v>
      </c>
      <c r="T30" s="77" t="str">
        <f>IF(キューシート計算用!F53&lt;&gt;"",キューシート計算用!F53,"")</f>
        <v>総合事務所前</v>
      </c>
      <c r="U30" s="78"/>
      <c r="V30" s="34">
        <f>IF(キューシート計算用!A62&lt;&gt;"",キューシート計算用!A62,"")</f>
        <v>58</v>
      </c>
      <c r="W30" s="77" t="str">
        <f>IF(キューシート計算用!F62&lt;&gt;"",キューシート計算用!F62,"")</f>
        <v>関沢</v>
      </c>
      <c r="X30" s="78"/>
      <c r="Y30" s="34" t="e">
        <f>IF(キューシート計算用!#REF!&lt;&gt;"",キューシート計算用!#REF!,"")</f>
        <v>#REF!</v>
      </c>
      <c r="Z30" s="77" t="e">
        <f>IF(キューシート計算用!#REF!&lt;&gt;"",キューシート計算用!#REF!,"")</f>
        <v>#REF!</v>
      </c>
      <c r="AA30" s="78"/>
      <c r="AB30" s="34">
        <f>IF(キューシート計算用!A80&lt;&gt;"",キューシート計算用!A80,"")</f>
        <v>76</v>
      </c>
      <c r="AC30" s="77" t="str">
        <f>IF(キューシート計算用!F80&lt;&gt;"",キューシート計算用!F80,"")</f>
        <v>国土交通省前</v>
      </c>
      <c r="AD30" s="78"/>
      <c r="AE30" s="34">
        <f>IF(キューシート計算用!A88&lt;&gt;"",キューシート計算用!A88,"")</f>
        <v>84</v>
      </c>
      <c r="AF30" s="77" t="str">
        <f>IF(キューシート計算用!F88&lt;&gt;"",キューシート計算用!F88,"")</f>
        <v/>
      </c>
      <c r="AG30" s="78"/>
      <c r="AH30" s="34" t="str">
        <f>IF(キューシート計算用!A97&lt;&gt;"",キューシート計算用!A97,"")</f>
        <v/>
      </c>
      <c r="AI30" s="77" t="str">
        <f>IF(キューシート計算用!F97&lt;&gt;"",キューシート計算用!F97,"")</f>
        <v/>
      </c>
      <c r="AJ30" s="78"/>
      <c r="AK30" s="34" t="str">
        <f>IF(キューシート計算用!A106&lt;&gt;"",キューシート計算用!A106,"")</f>
        <v/>
      </c>
      <c r="AL30" s="77" t="str">
        <f>IF(キューシート計算用!F106&lt;&gt;"",キューシート計算用!F106,"")</f>
        <v/>
      </c>
      <c r="AM30" s="78"/>
      <c r="AN30" s="34" t="str">
        <f>IF(キューシート計算用!A115&lt;&gt;"",キューシート計算用!A115,"")</f>
        <v/>
      </c>
      <c r="AO30" s="77" t="str">
        <f>IF(キューシート計算用!F115&lt;&gt;"",キューシート計算用!F115,"")</f>
        <v/>
      </c>
      <c r="AP30" s="78"/>
      <c r="AQ30" s="34" t="str">
        <f>IF(キューシート計算用!A124&lt;&gt;"",キューシート計算用!A124,"")</f>
        <v/>
      </c>
      <c r="AR30" s="77" t="str">
        <f>IF(キューシート計算用!F124&lt;&gt;"",キューシート計算用!F124,"")</f>
        <v/>
      </c>
      <c r="AS30" s="78"/>
      <c r="AT30" s="34" t="str">
        <f>IF(キューシート計算用!A133&lt;&gt;"",キューシート計算用!A133,"")</f>
        <v/>
      </c>
      <c r="AU30" s="77" t="str">
        <f>IF(キューシート計算用!F133&lt;&gt;"",キューシート計算用!F133,"")</f>
        <v/>
      </c>
      <c r="AV30" s="78"/>
      <c r="AW30" s="34" t="str">
        <f>IF(キューシート計算用!A142&lt;&gt;"",キューシート計算用!A142,"")</f>
        <v/>
      </c>
      <c r="AX30" s="77" t="str">
        <f>IF(キューシート計算用!F142&lt;&gt;"",キューシート計算用!F142,"")</f>
        <v/>
      </c>
      <c r="AY30" s="78"/>
      <c r="AZ30" s="34" t="str">
        <f>IF(キューシート計算用!A151&lt;&gt;"",キューシート計算用!A151,"")</f>
        <v/>
      </c>
      <c r="BA30" s="77" t="str">
        <f>IF(キューシート計算用!F151&lt;&gt;"",キューシート計算用!F151,"")</f>
        <v/>
      </c>
      <c r="BB30" s="78"/>
      <c r="BC30" s="34" t="str">
        <f>IF(キューシート計算用!A160&lt;&gt;"",キューシート計算用!A160,"")</f>
        <v/>
      </c>
      <c r="BD30" s="77" t="str">
        <f>IF(キューシート計算用!F160&lt;&gt;"",キューシート計算用!F160,"")</f>
        <v/>
      </c>
      <c r="BE30" s="78"/>
      <c r="BF30" s="34" t="str">
        <f>IF(キューシート計算用!A169&lt;&gt;"",キューシート計算用!A169,"")</f>
        <v/>
      </c>
      <c r="BG30" s="77" t="str">
        <f>IF(キューシート計算用!F169&lt;&gt;"",キューシート計算用!F169,"")</f>
        <v/>
      </c>
      <c r="BH30" s="78"/>
      <c r="BI30" s="34" t="str">
        <f>IF(キューシート計算用!A178&lt;&gt;"",キューシート計算用!A178,"")</f>
        <v/>
      </c>
      <c r="BJ30" s="77" t="str">
        <f>IF(キューシート計算用!F178&lt;&gt;"",キューシート計算用!F178,"")</f>
        <v/>
      </c>
      <c r="BK30" s="78"/>
      <c r="BL30" s="34" t="str">
        <f>IF(キューシート計算用!A187&lt;&gt;"",キューシート計算用!A187,"")</f>
        <v/>
      </c>
      <c r="BM30" s="77" t="str">
        <f>IF(キューシート計算用!F187&lt;&gt;"",キューシート計算用!F187,"")</f>
        <v/>
      </c>
      <c r="BN30" s="78"/>
      <c r="BO30" s="34" t="str">
        <f>IF(キューシート計算用!A196&lt;&gt;"",キューシート計算用!A196,"")</f>
        <v/>
      </c>
      <c r="BP30" s="77" t="str">
        <f>IF(キューシート計算用!F196&lt;&gt;"",キューシート計算用!F196,"")</f>
        <v/>
      </c>
      <c r="BQ30" s="78"/>
    </row>
    <row r="31" spans="1:69" x14ac:dyDescent="0.2">
      <c r="B31" s="7"/>
      <c r="D31" s="35" t="str">
        <f>IF(キューシート計算用!B9&lt;&gt;"",キューシート計算用!B9,"")</f>
        <v/>
      </c>
      <c r="E31" s="79" t="str">
        <f>IF(キューシート計算用!K9&lt;&gt;"",キューシート計算用!K9,"")</f>
        <v>小来川11km</v>
      </c>
      <c r="F31" s="80"/>
      <c r="G31" s="35" t="str">
        <f>IF(キューシート計算用!B18&lt;&gt;"",キューシート計算用!B18,"")</f>
        <v/>
      </c>
      <c r="H31" s="79" t="str">
        <f>IF(キューシート計算用!K18&lt;&gt;"",キューシート計算用!K18,"")</f>
        <v>尾瀬　戸倉</v>
      </c>
      <c r="I31" s="80"/>
      <c r="J31" s="35" t="str">
        <f>IF(キューシート計算用!B25&lt;&gt;"",キューシート計算用!B25,"")</f>
        <v>PC5</v>
      </c>
      <c r="K31" s="79" t="str">
        <f>IF(キューシート計算用!K25&lt;&gt;"",キューシート計算用!K25,"")</f>
        <v/>
      </c>
      <c r="L31" s="80"/>
      <c r="M31" s="35" t="str">
        <f>IF(キューシート計算用!B34&lt;&gt;"",キューシート計算用!B34,"")</f>
        <v/>
      </c>
      <c r="N31" s="79" t="str">
        <f>IF(キューシート計算用!K34&lt;&gt;"",キューシート計算用!K34,"")</f>
        <v>松之山</v>
      </c>
      <c r="O31" s="80"/>
      <c r="P31" s="35" t="str">
        <f>IF(キューシート計算用!B43&lt;&gt;"",キューシート計算用!B43,"")</f>
        <v/>
      </c>
      <c r="Q31" s="79" t="str">
        <f>IF(キューシート計算用!K43&lt;&gt;"",キューシート計算用!K43,"")</f>
        <v/>
      </c>
      <c r="R31" s="80"/>
      <c r="S31" s="35" t="str">
        <f>IF(キューシート計算用!B53&lt;&gt;"",キューシート計算用!B53,"")</f>
        <v/>
      </c>
      <c r="T31" s="79" t="str">
        <f>IF(キューシート計算用!K53&lt;&gt;"",キューシート計算用!K53,"")</f>
        <v>光ヶ原高原</v>
      </c>
      <c r="U31" s="80"/>
      <c r="V31" s="35" t="str">
        <f>IF(キューシート計算用!B62&lt;&gt;"",キューシート計算用!B62,"")</f>
        <v/>
      </c>
      <c r="W31" s="79" t="str">
        <f>IF(キューシート計算用!K62&lt;&gt;"",キューシート計算用!K62,"")</f>
        <v>木島平</v>
      </c>
      <c r="X31" s="80"/>
      <c r="Y31" s="35" t="e">
        <f>IF(キューシート計算用!#REF!&lt;&gt;"",キューシート計算用!#REF!,"")</f>
        <v>#REF!</v>
      </c>
      <c r="Z31" s="79" t="e">
        <f>IF(キューシート計算用!#REF!&lt;&gt;"",キューシート計算用!#REF!,"")</f>
        <v>#REF!</v>
      </c>
      <c r="AA31" s="80"/>
      <c r="AB31" s="35" t="str">
        <f>IF(キューシート計算用!B80&lt;&gt;"",キューシート計算用!B80,"")</f>
        <v/>
      </c>
      <c r="AC31" s="79" t="str">
        <f>IF(キューシート計算用!K80&lt;&gt;"",キューシート計算用!K80,"")</f>
        <v>国道17号　渋川市街</v>
      </c>
      <c r="AD31" s="80"/>
      <c r="AE31" s="35" t="str">
        <f>IF(キューシート計算用!B88&lt;&gt;"",キューシート計算用!B88,"")</f>
        <v/>
      </c>
      <c r="AF31" s="79" t="str">
        <f>IF(キューシート計算用!K88&lt;&gt;"",キューシート計算用!K88,"")</f>
        <v>古峰ヶ原12km</v>
      </c>
      <c r="AG31" s="80"/>
      <c r="AH31" s="35" t="str">
        <f>IF(キューシート計算用!B97&lt;&gt;"",キューシート計算用!B97,"")</f>
        <v/>
      </c>
      <c r="AI31" s="79" t="str">
        <f>IF(キューシート計算用!K97&lt;&gt;"",キューシート計算用!K97,"")</f>
        <v/>
      </c>
      <c r="AJ31" s="80"/>
      <c r="AK31" s="35" t="str">
        <f>IF(キューシート計算用!B106&lt;&gt;"",キューシート計算用!B106,"")</f>
        <v/>
      </c>
      <c r="AL31" s="79" t="str">
        <f>IF(キューシート計算用!K106&lt;&gt;"",キューシート計算用!K106,"")</f>
        <v/>
      </c>
      <c r="AM31" s="80"/>
      <c r="AN31" s="35" t="str">
        <f>IF(キューシート計算用!B115&lt;&gt;"",キューシート計算用!B115,"")</f>
        <v/>
      </c>
      <c r="AO31" s="79" t="str">
        <f>IF(キューシート計算用!K115&lt;&gt;"",キューシート計算用!K115,"")</f>
        <v/>
      </c>
      <c r="AP31" s="80"/>
      <c r="AQ31" s="35" t="str">
        <f>IF(キューシート計算用!B124&lt;&gt;"",キューシート計算用!B124,"")</f>
        <v/>
      </c>
      <c r="AR31" s="79" t="str">
        <f>IF(キューシート計算用!K124&lt;&gt;"",キューシート計算用!K124,"")</f>
        <v/>
      </c>
      <c r="AS31" s="80"/>
      <c r="AT31" s="35" t="str">
        <f>IF(キューシート計算用!B133&lt;&gt;"",キューシート計算用!B133,"")</f>
        <v/>
      </c>
      <c r="AU31" s="79" t="str">
        <f>IF(キューシート計算用!K133&lt;&gt;"",キューシート計算用!K133,"")</f>
        <v/>
      </c>
      <c r="AV31" s="80"/>
      <c r="AW31" s="35" t="str">
        <f>IF(キューシート計算用!B142&lt;&gt;"",キューシート計算用!B142,"")</f>
        <v/>
      </c>
      <c r="AX31" s="79" t="str">
        <f>IF(キューシート計算用!K142&lt;&gt;"",キューシート計算用!K142,"")</f>
        <v/>
      </c>
      <c r="AY31" s="80"/>
      <c r="AZ31" s="35" t="str">
        <f>IF(キューシート計算用!B151&lt;&gt;"",キューシート計算用!B151,"")</f>
        <v/>
      </c>
      <c r="BA31" s="79" t="str">
        <f>IF(キューシート計算用!K151&lt;&gt;"",キューシート計算用!K151,"")</f>
        <v/>
      </c>
      <c r="BB31" s="80"/>
      <c r="BC31" s="35" t="str">
        <f>IF(キューシート計算用!B160&lt;&gt;"",キューシート計算用!B160,"")</f>
        <v/>
      </c>
      <c r="BD31" s="79" t="str">
        <f>IF(キューシート計算用!K160&lt;&gt;"",キューシート計算用!K160,"")</f>
        <v/>
      </c>
      <c r="BE31" s="80"/>
      <c r="BF31" s="35" t="str">
        <f>IF(キューシート計算用!B169&lt;&gt;"",キューシート計算用!B169,"")</f>
        <v/>
      </c>
      <c r="BG31" s="79" t="str">
        <f>IF(キューシート計算用!K169&lt;&gt;"",キューシート計算用!K169,"")</f>
        <v/>
      </c>
      <c r="BH31" s="80"/>
      <c r="BI31" s="35" t="str">
        <f>IF(キューシート計算用!B178&lt;&gt;"",キューシート計算用!B178,"")</f>
        <v/>
      </c>
      <c r="BJ31" s="79" t="str">
        <f>IF(キューシート計算用!K178&lt;&gt;"",キューシート計算用!K178,"")</f>
        <v/>
      </c>
      <c r="BK31" s="80"/>
      <c r="BL31" s="35" t="str">
        <f>IF(キューシート計算用!B187&lt;&gt;"",キューシート計算用!B187,"")</f>
        <v/>
      </c>
      <c r="BM31" s="79" t="str">
        <f>IF(キューシート計算用!K187&lt;&gt;"",キューシート計算用!K187,"")</f>
        <v/>
      </c>
      <c r="BN31" s="80"/>
      <c r="BO31" s="35" t="str">
        <f>IF(キューシート計算用!B196&lt;&gt;"",キューシート計算用!B196,"")</f>
        <v/>
      </c>
      <c r="BP31" s="79" t="str">
        <f>IF(キューシート計算用!K196&lt;&gt;"",キューシート計算用!K196,"")</f>
        <v/>
      </c>
      <c r="BQ31" s="80"/>
    </row>
    <row r="32" spans="1:69" x14ac:dyDescent="0.2">
      <c r="C32" s="8"/>
      <c r="D32" s="36" t="str">
        <f>IF(キューシート計算用!M9&lt;&gt;"",キューシート計算用!M9,"")</f>
        <v/>
      </c>
      <c r="F32" s="31"/>
      <c r="G32" s="36" t="str">
        <f>IF(キューシート計算用!M18&lt;&gt;"",キューシート計算用!M18,"")</f>
        <v/>
      </c>
      <c r="I32" s="31"/>
      <c r="J32" s="36" t="str">
        <f>IF(キューシート計算用!M25&lt;&gt;"",キューシート計算用!M25,"")</f>
        <v/>
      </c>
      <c r="L32" s="31"/>
      <c r="M32" s="36" t="str">
        <f>IF(キューシート計算用!M34&lt;&gt;"",キューシート計算用!M34,"")</f>
        <v/>
      </c>
      <c r="O32" s="31"/>
      <c r="P32" s="36" t="str">
        <f>IF(キューシート計算用!M43&lt;&gt;"",キューシート計算用!M43,"")</f>
        <v/>
      </c>
      <c r="R32" s="31"/>
      <c r="S32" s="36" t="str">
        <f>IF(キューシート計算用!M53&lt;&gt;"",キューシート計算用!M53,"")</f>
        <v/>
      </c>
      <c r="U32" s="31"/>
      <c r="V32" s="36" t="str">
        <f>IF(キューシート計算用!M62&lt;&gt;"",キューシート計算用!M62,"")</f>
        <v/>
      </c>
      <c r="X32" s="31"/>
      <c r="Y32" s="36" t="e">
        <f>IF(キューシート計算用!#REF!&lt;&gt;"",キューシート計算用!#REF!,"")</f>
        <v>#REF!</v>
      </c>
      <c r="AA32" s="31"/>
      <c r="AB32" s="36" t="str">
        <f>IF(キューシート計算用!M80&lt;&gt;"",キューシート計算用!M80,"")</f>
        <v/>
      </c>
      <c r="AD32" s="31"/>
      <c r="AE32" s="36" t="str">
        <f>IF(キューシート計算用!M88&lt;&gt;"",キューシート計算用!M88,"")</f>
        <v/>
      </c>
      <c r="AG32" s="31"/>
      <c r="AH32" s="36" t="str">
        <f>IF(キューシート計算用!M97&lt;&gt;"",キューシート計算用!M97,"")</f>
        <v/>
      </c>
      <c r="AJ32" s="31"/>
      <c r="AK32" s="36" t="str">
        <f>IF(キューシート計算用!M106&lt;&gt;"",キューシート計算用!M106,"")</f>
        <v/>
      </c>
      <c r="AM32" s="31"/>
      <c r="AN32" s="36" t="str">
        <f>IF(キューシート計算用!M115&lt;&gt;"",キューシート計算用!M115,"")</f>
        <v/>
      </c>
      <c r="AP32" s="31"/>
      <c r="AQ32" s="36" t="str">
        <f>IF(キューシート計算用!M124&lt;&gt;"",キューシート計算用!M124,"")</f>
        <v/>
      </c>
      <c r="AS32" s="31"/>
      <c r="AT32" s="36" t="str">
        <f>IF(キューシート計算用!M133&lt;&gt;"",キューシート計算用!M133,"")</f>
        <v/>
      </c>
      <c r="AV32" s="31"/>
      <c r="AW32" s="36" t="str">
        <f>IF(キューシート計算用!M142&lt;&gt;"",キューシート計算用!M142,"")</f>
        <v/>
      </c>
      <c r="AY32" s="31"/>
      <c r="AZ32" s="36" t="str">
        <f>IF(キューシート計算用!M151&lt;&gt;"",キューシート計算用!M151,"")</f>
        <v/>
      </c>
      <c r="BB32" s="31"/>
      <c r="BC32" s="36" t="str">
        <f>IF(キューシート計算用!M160&lt;&gt;"",キューシート計算用!M160,"")</f>
        <v/>
      </c>
      <c r="BF32" s="36" t="str">
        <f>IF(キューシート計算用!M169&lt;&gt;"",キューシート計算用!M169,"")</f>
        <v/>
      </c>
      <c r="BI32" s="36" t="str">
        <f>IF(キューシート計算用!M178&lt;&gt;"",キューシート計算用!M178,"")</f>
        <v/>
      </c>
      <c r="BL32" s="36" t="str">
        <f>IF(キューシート計算用!M187&lt;&gt;"",キューシート計算用!M187,"")</f>
        <v/>
      </c>
      <c r="BO32" s="36" t="str">
        <f>IF(キューシート計算用!M196&lt;&gt;"",キューシート計算用!M196,"")</f>
        <v/>
      </c>
      <c r="BQ32" s="31"/>
    </row>
    <row r="33" spans="1:69" x14ac:dyDescent="0.2">
      <c r="D33" s="36" t="str">
        <f>IF(キューシート計算用!N9&lt;&gt;"",キューシート計算用!N9,"")</f>
        <v/>
      </c>
      <c r="F33" s="31"/>
      <c r="G33" s="36" t="str">
        <f>IF(キューシート計算用!N18&lt;&gt;"",キューシート計算用!N18,"")</f>
        <v/>
      </c>
      <c r="I33" s="31"/>
      <c r="J33" s="36" t="str">
        <f>IF(キューシート計算用!N25&lt;&gt;"",キューシート計算用!N25,"")</f>
        <v/>
      </c>
      <c r="L33" s="31"/>
      <c r="M33" s="36" t="str">
        <f>IF(キューシート計算用!N34&lt;&gt;"",キューシート計算用!N34,"")</f>
        <v/>
      </c>
      <c r="O33" s="31"/>
      <c r="P33" s="36" t="str">
        <f>IF(キューシート計算用!N43&lt;&gt;"",キューシート計算用!N43,"")</f>
        <v/>
      </c>
      <c r="R33" s="31"/>
      <c r="S33" s="36" t="str">
        <f>IF(キューシート計算用!N53&lt;&gt;"",キューシート計算用!N53,"")</f>
        <v/>
      </c>
      <c r="U33" s="31"/>
      <c r="V33" s="36" t="str">
        <f>IF(キューシート計算用!N62&lt;&gt;"",キューシート計算用!N62,"")</f>
        <v/>
      </c>
      <c r="X33" s="31"/>
      <c r="Y33" s="36" t="e">
        <f>IF(キューシート計算用!#REF!&lt;&gt;"",キューシート計算用!#REF!,"")</f>
        <v>#REF!</v>
      </c>
      <c r="AA33" s="31"/>
      <c r="AB33" s="36" t="str">
        <f>IF(キューシート計算用!N80&lt;&gt;"",キューシート計算用!N80,"")</f>
        <v/>
      </c>
      <c r="AD33" s="31"/>
      <c r="AE33" s="36" t="str">
        <f>IF(キューシート計算用!N88&lt;&gt;"",キューシート計算用!N88,"")</f>
        <v/>
      </c>
      <c r="AG33" s="31"/>
      <c r="AH33" s="36" t="str">
        <f>IF(キューシート計算用!N97&lt;&gt;"",キューシート計算用!N97,"")</f>
        <v/>
      </c>
      <c r="AJ33" s="31"/>
      <c r="AK33" s="36" t="str">
        <f>IF(キューシート計算用!N106&lt;&gt;"",キューシート計算用!N106,"")</f>
        <v/>
      </c>
      <c r="AM33" s="31"/>
      <c r="AN33" s="36" t="str">
        <f>IF(キューシート計算用!N115&lt;&gt;"",キューシート計算用!N115,"")</f>
        <v/>
      </c>
      <c r="AP33" s="31"/>
      <c r="AQ33" s="36" t="str">
        <f>IF(キューシート計算用!N124&lt;&gt;"",キューシート計算用!N124,"")</f>
        <v/>
      </c>
      <c r="AS33" s="31"/>
      <c r="AT33" s="36" t="str">
        <f>IF(キューシート計算用!N133&lt;&gt;"",キューシート計算用!N133,"")</f>
        <v/>
      </c>
      <c r="AV33" s="31"/>
      <c r="AW33" s="36" t="str">
        <f>IF(キューシート計算用!N142&lt;&gt;"",キューシート計算用!N142,"")</f>
        <v/>
      </c>
      <c r="AY33" s="31"/>
      <c r="AZ33" s="36" t="str">
        <f>IF(キューシート計算用!N151&lt;&gt;"",キューシート計算用!N151,"")</f>
        <v/>
      </c>
      <c r="BB33" s="31"/>
      <c r="BC33" s="36" t="str">
        <f>IF(キューシート計算用!N160&lt;&gt;"",キューシート計算用!N160,"")</f>
        <v/>
      </c>
      <c r="BF33" s="36" t="str">
        <f>IF(キューシート計算用!N169&lt;&gt;"",キューシート計算用!N169,"")</f>
        <v/>
      </c>
      <c r="BI33" s="36" t="str">
        <f>IF(キューシート計算用!N178&lt;&gt;"",キューシート計算用!N178,"")</f>
        <v/>
      </c>
      <c r="BL33" s="36" t="str">
        <f>IF(キューシート計算用!N187&lt;&gt;"",キューシート計算用!N187,"")</f>
        <v/>
      </c>
      <c r="BO33" s="36" t="str">
        <f>IF(キューシート計算用!N196&lt;&gt;"",キューシート計算用!N196,"")</f>
        <v/>
      </c>
      <c r="BQ33" s="31"/>
    </row>
    <row r="34" spans="1:69" x14ac:dyDescent="0.2">
      <c r="B34" s="7"/>
      <c r="D34" s="37">
        <f>IF(キューシート計算用!C9&lt;&gt;"",キューシート計算用!C9,"")</f>
        <v>1.0999999999999996</v>
      </c>
      <c r="F34" s="31"/>
      <c r="G34" s="37">
        <f>IF(キューシート計算用!C18&lt;&gt;"",キューシート計算用!C18,"")</f>
        <v>25.099999999999994</v>
      </c>
      <c r="I34" s="31"/>
      <c r="J34" s="37">
        <f>IF(キューシート計算用!C25&lt;&gt;"",キューシート計算用!C25,"")</f>
        <v>12.900000000000006</v>
      </c>
      <c r="L34" s="31"/>
      <c r="M34" s="37">
        <f>IF(キューシート計算用!C34&lt;&gt;"",キューシート計算用!C34,"")</f>
        <v>0.10000000000002274</v>
      </c>
      <c r="O34" s="31"/>
      <c r="P34" s="37">
        <f>IF(キューシート計算用!C43&lt;&gt;"",キューシート計算用!C43,"")</f>
        <v>3.8000000000000114</v>
      </c>
      <c r="R34" s="31"/>
      <c r="S34" s="37">
        <f>IF(キューシート計算用!C53&lt;&gt;"",キューシート計算用!C53,"")</f>
        <v>1.7000000000000455</v>
      </c>
      <c r="U34" s="31"/>
      <c r="V34" s="37">
        <f>IF(キューシート計算用!C62&lt;&gt;"",キューシート計算用!C62,"")</f>
        <v>0.60000000000002274</v>
      </c>
      <c r="X34" s="31"/>
      <c r="Y34" s="37" t="e">
        <f>IF(キューシート計算用!#REF!&lt;&gt;"",キューシート計算用!#REF!,"")</f>
        <v>#REF!</v>
      </c>
      <c r="AA34" s="31"/>
      <c r="AB34" s="37">
        <f>IF(キューシート計算用!C80&lt;&gt;"",キューシート計算用!C80,"")</f>
        <v>15.700000000000045</v>
      </c>
      <c r="AD34" s="31"/>
      <c r="AE34" s="37">
        <f>IF(キューシート計算用!C88&lt;&gt;"",キューシート計算用!C88,"")</f>
        <v>8.5</v>
      </c>
      <c r="AG34" s="31"/>
      <c r="AH34" s="37" t="str">
        <f>IF(キューシート計算用!C97&lt;&gt;"",キューシート計算用!C97,"")</f>
        <v/>
      </c>
      <c r="AJ34" s="31"/>
      <c r="AK34" s="37" t="str">
        <f>IF(キューシート計算用!C106&lt;&gt;"",キューシート計算用!C106,"")</f>
        <v/>
      </c>
      <c r="AM34" s="31"/>
      <c r="AN34" s="37" t="str">
        <f>IF(キューシート計算用!C115&lt;&gt;"",キューシート計算用!C115,"")</f>
        <v/>
      </c>
      <c r="AP34" s="31"/>
      <c r="AQ34" s="37" t="str">
        <f>IF(キューシート計算用!C124&lt;&gt;"",キューシート計算用!C124,"")</f>
        <v/>
      </c>
      <c r="AS34" s="31"/>
      <c r="AT34" s="37" t="str">
        <f>IF(キューシート計算用!C133&lt;&gt;"",キューシート計算用!C133,"")</f>
        <v/>
      </c>
      <c r="AV34" s="31"/>
      <c r="AW34" s="37" t="str">
        <f>IF(キューシート計算用!C142&lt;&gt;"",キューシート計算用!C142,"")</f>
        <v/>
      </c>
      <c r="AY34" s="31"/>
      <c r="AZ34" s="37" t="str">
        <f>IF(キューシート計算用!C151&lt;&gt;"",キューシート計算用!C151,"")</f>
        <v/>
      </c>
      <c r="BB34" s="31"/>
      <c r="BC34" s="37" t="str">
        <f>IF(キューシート計算用!C160&lt;&gt;"",キューシート計算用!C160,"")</f>
        <v/>
      </c>
      <c r="BF34" s="37" t="str">
        <f>IF(キューシート計算用!C169&lt;&gt;"",キューシート計算用!C169,"")</f>
        <v/>
      </c>
      <c r="BI34" s="37" t="str">
        <f>IF(キューシート計算用!C178&lt;&gt;"",キューシート計算用!C178,"")</f>
        <v/>
      </c>
      <c r="BL34" s="37" t="str">
        <f>IF(キューシート計算用!C187&lt;&gt;"",キューシート計算用!C187,"")</f>
        <v/>
      </c>
      <c r="BO34" s="37" t="str">
        <f>IF(キューシート計算用!C196&lt;&gt;"",キューシート計算用!C196,"")</f>
        <v/>
      </c>
      <c r="BQ34" s="31"/>
    </row>
    <row r="35" spans="1:69" x14ac:dyDescent="0.2">
      <c r="C35" s="8"/>
      <c r="D35" s="38">
        <f>IF(キューシート計算用!D9&lt;&gt;"",キューシート計算用!D9,"")</f>
        <v>13.1</v>
      </c>
      <c r="F35" s="31"/>
      <c r="G35" s="38">
        <f>IF(キューシート計算用!D18&lt;&gt;"",キューシート計算用!D18,"")</f>
        <v>25.099999999999994</v>
      </c>
      <c r="I35" s="31"/>
      <c r="J35" s="38">
        <f>IF(キューシート計算用!D25&lt;&gt;"",キューシート計算用!D25,"")</f>
        <v>66.400000000000006</v>
      </c>
      <c r="L35" s="31"/>
      <c r="M35" s="38">
        <f>IF(キューシート計算用!D34&lt;&gt;"",キューシート計算用!D34,"")</f>
        <v>31.400000000000006</v>
      </c>
      <c r="O35" s="31"/>
      <c r="P35" s="38">
        <f>IF(キューシート計算用!D43&lt;&gt;"",キューシート計算用!D43,"")</f>
        <v>29.5</v>
      </c>
      <c r="R35" s="31"/>
      <c r="S35" s="38">
        <f>IF(キューシート計算用!D53&lt;&gt;"",キューシート計算用!D53,"")</f>
        <v>16.300000000000011</v>
      </c>
      <c r="U35" s="31"/>
      <c r="V35" s="38">
        <f>IF(キューシート計算用!D62&lt;&gt;"",キューシート計算用!D62,"")</f>
        <v>20.300000000000011</v>
      </c>
      <c r="X35" s="31"/>
      <c r="Y35" s="38" t="e">
        <f>IF(キューシート計算用!#REF!&lt;&gt;"",キューシート計算用!#REF!,"")</f>
        <v>#REF!</v>
      </c>
      <c r="AA35" s="31"/>
      <c r="AB35" s="38">
        <f>IF(キューシート計算用!D80&lt;&gt;"",キューシート計算用!D80,"")</f>
        <v>15.700000000000045</v>
      </c>
      <c r="AD35" s="31"/>
      <c r="AE35" s="38">
        <f>IF(キューシート計算用!D88&lt;&gt;"",キューシート計算用!D88,"")</f>
        <v>88.900000000000034</v>
      </c>
      <c r="AG35" s="31"/>
      <c r="AH35" s="38" t="str">
        <f>IF(キューシート計算用!D97&lt;&gt;"",キューシート計算用!D97,"")</f>
        <v/>
      </c>
      <c r="AJ35" s="31"/>
      <c r="AK35" s="38" t="str">
        <f>IF(キューシート計算用!D106&lt;&gt;"",キューシート計算用!D106,"")</f>
        <v/>
      </c>
      <c r="AM35" s="31"/>
      <c r="AN35" s="38" t="str">
        <f>IF(キューシート計算用!D115&lt;&gt;"",キューシート計算用!D115,"")</f>
        <v/>
      </c>
      <c r="AP35" s="31"/>
      <c r="AQ35" s="38" t="str">
        <f>IF(キューシート計算用!D124&lt;&gt;"",キューシート計算用!D124,"")</f>
        <v/>
      </c>
      <c r="AS35" s="31"/>
      <c r="AT35" s="38" t="str">
        <f>IF(キューシート計算用!D133&lt;&gt;"",キューシート計算用!D133,"")</f>
        <v/>
      </c>
      <c r="AV35" s="31"/>
      <c r="AW35" s="38" t="str">
        <f>IF(キューシート計算用!D142&lt;&gt;"",キューシート計算用!D142,"")</f>
        <v/>
      </c>
      <c r="AY35" s="31"/>
      <c r="AZ35" s="38" t="str">
        <f>IF(キューシート計算用!D151&lt;&gt;"",キューシート計算用!D151,"")</f>
        <v/>
      </c>
      <c r="BB35" s="31"/>
      <c r="BC35" s="38" t="str">
        <f>IF(キューシート計算用!D160&lt;&gt;"",キューシート計算用!D160,"")</f>
        <v/>
      </c>
      <c r="BF35" s="38" t="str">
        <f>IF(キューシート計算用!D169&lt;&gt;"",キューシート計算用!D169,"")</f>
        <v/>
      </c>
      <c r="BI35" s="38" t="str">
        <f>IF(キューシート計算用!D178&lt;&gt;"",キューシート計算用!D178,"")</f>
        <v/>
      </c>
      <c r="BL35" s="38" t="str">
        <f>IF(キューシート計算用!D187&lt;&gt;"",キューシート計算用!D187,"")</f>
        <v/>
      </c>
      <c r="BO35" s="38" t="str">
        <f>IF(キューシート計算用!D196&lt;&gt;"",キューシート計算用!D196,"")</f>
        <v/>
      </c>
      <c r="BQ35" s="31"/>
    </row>
    <row r="36" spans="1:69" x14ac:dyDescent="0.2">
      <c r="D36" s="39">
        <f>IF(キューシート計算用!E9&lt;&gt;"",キューシート計算用!E9,"")</f>
        <v>13.1</v>
      </c>
      <c r="E36" s="32"/>
      <c r="F36" s="33"/>
      <c r="G36" s="39">
        <f>IF(キューシート計算用!E18&lt;&gt;"",キューシート計算用!E18,"")</f>
        <v>94.8</v>
      </c>
      <c r="H36" s="32"/>
      <c r="I36" s="33"/>
      <c r="J36" s="39">
        <f>IF(キューシート計算用!E25&lt;&gt;"",キューシート計算用!E25,"")</f>
        <v>183</v>
      </c>
      <c r="K36" s="32"/>
      <c r="L36" s="33"/>
      <c r="M36" s="39">
        <f>IF(キューシート計算用!E34&lt;&gt;"",キューシート計算用!E34,"")</f>
        <v>240.3</v>
      </c>
      <c r="N36" s="32"/>
      <c r="O36" s="33"/>
      <c r="P36" s="39">
        <f>IF(キューシート計算用!E43&lt;&gt;"",キューシート計算用!E43,"")</f>
        <v>282</v>
      </c>
      <c r="Q36" s="32"/>
      <c r="R36" s="33"/>
      <c r="S36" s="39">
        <f>IF(キューシート計算用!E53&lt;&gt;"",キューシート計算用!E53,"")</f>
        <v>319.60000000000002</v>
      </c>
      <c r="T36" s="32"/>
      <c r="U36" s="33"/>
      <c r="V36" s="39">
        <f>IF(キューシート計算用!E62&lt;&gt;"",キューシート計算用!E62,"")</f>
        <v>357.40000000000003</v>
      </c>
      <c r="W36" s="32"/>
      <c r="X36" s="33"/>
      <c r="Y36" s="39" t="e">
        <f>IF(キューシート計算用!#REF!&lt;&gt;"",キューシート計算用!#REF!,"")</f>
        <v>#REF!</v>
      </c>
      <c r="Z36" s="32"/>
      <c r="AA36" s="33"/>
      <c r="AB36" s="39">
        <f>IF(キューシート計算用!E80&lt;&gt;"",キューシート計算用!E80,"")</f>
        <v>487.90000000000003</v>
      </c>
      <c r="AC36" s="32"/>
      <c r="AD36" s="33"/>
      <c r="AE36" s="39">
        <f>IF(キューシート計算用!E88&lt;&gt;"",キューシート計算用!E88,"")</f>
        <v>561.1</v>
      </c>
      <c r="AF36" s="32"/>
      <c r="AG36" s="33"/>
      <c r="AH36" s="39" t="str">
        <f>IF(キューシート計算用!E97&lt;&gt;"",キューシート計算用!E97,"")</f>
        <v/>
      </c>
      <c r="AI36" s="32"/>
      <c r="AJ36" s="33"/>
      <c r="AK36" s="39" t="str">
        <f>IF(キューシート計算用!E106&lt;&gt;"",キューシート計算用!E106,"")</f>
        <v/>
      </c>
      <c r="AL36" s="32"/>
      <c r="AM36" s="33"/>
      <c r="AN36" s="39" t="str">
        <f>IF(キューシート計算用!E115&lt;&gt;"",キューシート計算用!E115,"")</f>
        <v/>
      </c>
      <c r="AO36" s="32"/>
      <c r="AP36" s="33"/>
      <c r="AQ36" s="39" t="str">
        <f>IF(キューシート計算用!E124&lt;&gt;"",キューシート計算用!E124,"")</f>
        <v/>
      </c>
      <c r="AR36" s="32"/>
      <c r="AS36" s="33"/>
      <c r="AT36" s="39" t="str">
        <f>IF(キューシート計算用!E133&lt;&gt;"",キューシート計算用!E133,"")</f>
        <v/>
      </c>
      <c r="AU36" s="32"/>
      <c r="AV36" s="33"/>
      <c r="AW36" s="39" t="str">
        <f>IF(キューシート計算用!E142&lt;&gt;"",キューシート計算用!E142,"")</f>
        <v/>
      </c>
      <c r="AX36" s="32"/>
      <c r="AY36" s="33"/>
      <c r="AZ36" s="39" t="str">
        <f>IF(キューシート計算用!E151&lt;&gt;"",キューシート計算用!E151,"")</f>
        <v/>
      </c>
      <c r="BA36" s="32"/>
      <c r="BB36" s="33"/>
      <c r="BC36" s="39" t="str">
        <f>IF(キューシート計算用!E160&lt;&gt;"",キューシート計算用!E160,"")</f>
        <v/>
      </c>
      <c r="BF36" s="39" t="str">
        <f>IF(キューシート計算用!E169&lt;&gt;"",キューシート計算用!E169,"")</f>
        <v/>
      </c>
      <c r="BI36" s="39" t="str">
        <f>IF(キューシート計算用!E178&lt;&gt;"",キューシート計算用!E178,"")</f>
        <v/>
      </c>
      <c r="BL36" s="39" t="str">
        <f>IF(キューシート計算用!E187&lt;&gt;"",キューシート計算用!E187,"")</f>
        <v/>
      </c>
      <c r="BO36" s="39" t="str">
        <f>IF(キューシート計算用!E196&lt;&gt;"",キューシート計算用!E196,"")</f>
        <v/>
      </c>
      <c r="BQ36" s="31"/>
    </row>
    <row r="37" spans="1:69" x14ac:dyDescent="0.2">
      <c r="D37" s="34">
        <f>IF(キューシート計算用!A8&lt;&gt;"",キューシート計算用!A8,"")</f>
        <v>4</v>
      </c>
      <c r="E37" s="77" t="str">
        <f>IF(キューシート計算用!F8&lt;&gt;"",キューシート計算用!F8,"")</f>
        <v/>
      </c>
      <c r="F37" s="78"/>
      <c r="G37" s="34">
        <f>IF(キューシート計算用!A17&lt;&gt;"",キューシート計算用!A17,"")</f>
        <v>13</v>
      </c>
      <c r="H37" s="77" t="str">
        <f>IF(キューシート計算用!F17&lt;&gt;"",キューシート計算用!F17,"")</f>
        <v>金精峠</v>
      </c>
      <c r="I37" s="78"/>
      <c r="J37" s="34">
        <f>IF(キューシート計算用!A24&lt;&gt;"",キューシート計算用!A24,"")</f>
        <v>20</v>
      </c>
      <c r="K37" s="77" t="str">
        <f>IF(キューシート計算用!F24&lt;&gt;"",キューシート計算用!F24,"")</f>
        <v>相俣</v>
      </c>
      <c r="L37" s="78"/>
      <c r="M37" s="34">
        <f>IF(キューシート計算用!A33&lt;&gt;"",キューシート計算用!A33,"")</f>
        <v>29</v>
      </c>
      <c r="N37" s="77" t="str">
        <f>IF(キューシート計算用!F33&lt;&gt;"",キューシート計算用!F33,"")</f>
        <v/>
      </c>
      <c r="O37" s="78"/>
      <c r="P37" s="34">
        <f>IF(キューシート計算用!A42&lt;&gt;"",キューシート計算用!A42,"")</f>
        <v>38</v>
      </c>
      <c r="Q37" s="77" t="str">
        <f>IF(キューシート計算用!F42&lt;&gt;"",キューシート計算用!F42,"")</f>
        <v/>
      </c>
      <c r="R37" s="78"/>
      <c r="S37" s="34">
        <f>IF(キューシート計算用!A52&lt;&gt;"",キューシート計算用!A52,"")</f>
        <v>48</v>
      </c>
      <c r="T37" s="77" t="str">
        <f>IF(キューシート計算用!F52&lt;&gt;"",キューシート計算用!F52,"")</f>
        <v/>
      </c>
      <c r="U37" s="78"/>
      <c r="V37" s="34">
        <f>IF(キューシート計算用!A61&lt;&gt;"",キューシート計算用!A61,"")</f>
        <v>57</v>
      </c>
      <c r="W37" s="77" t="str">
        <f>IF(キューシート計算用!F61&lt;&gt;"",キューシート計算用!F61,"")</f>
        <v>大関橋西</v>
      </c>
      <c r="X37" s="78"/>
      <c r="Y37" s="34">
        <f>IF(キューシート計算用!A71&lt;&gt;"",キューシート計算用!A71,"")</f>
        <v>67</v>
      </c>
      <c r="Z37" s="77" t="str">
        <f>IF(キューシート計算用!F71&lt;&gt;"",キューシート計算用!F71,"")</f>
        <v/>
      </c>
      <c r="AA37" s="78"/>
      <c r="AB37" s="34">
        <f>IF(キューシート計算用!A79&lt;&gt;"",キューシート計算用!A79,"")</f>
        <v>75</v>
      </c>
      <c r="AC37" s="77" t="str">
        <f>IF(キューシート計算用!F79&lt;&gt;"",キューシート計算用!F79,"")</f>
        <v>ヤセオネ峠</v>
      </c>
      <c r="AD37" s="78"/>
      <c r="AE37" s="34">
        <f>IF(キューシート計算用!A87&lt;&gt;"",キューシート計算用!A87,"")</f>
        <v>83</v>
      </c>
      <c r="AF37" s="77" t="str">
        <f>IF(キューシート計算用!F87&lt;&gt;"",キューシート計算用!F87,"")</f>
        <v/>
      </c>
      <c r="AG37" s="78"/>
      <c r="AH37" s="34" t="str">
        <f>IF(キューシート計算用!A96&lt;&gt;"",キューシート計算用!A96,"")</f>
        <v/>
      </c>
      <c r="AI37" s="77" t="str">
        <f>IF(キューシート計算用!F96&lt;&gt;"",キューシート計算用!F96,"")</f>
        <v/>
      </c>
      <c r="AJ37" s="78"/>
      <c r="AK37" s="34" t="str">
        <f>IF(キューシート計算用!A105&lt;&gt;"",キューシート計算用!A105,"")</f>
        <v/>
      </c>
      <c r="AL37" s="77" t="str">
        <f>IF(キューシート計算用!F105&lt;&gt;"",キューシート計算用!F105,"")</f>
        <v/>
      </c>
      <c r="AM37" s="78"/>
      <c r="AN37" s="34" t="str">
        <f>IF(キューシート計算用!A114&lt;&gt;"",キューシート計算用!A114,"")</f>
        <v/>
      </c>
      <c r="AO37" s="77" t="str">
        <f>IF(キューシート計算用!F114&lt;&gt;"",キューシート計算用!F114,"")</f>
        <v/>
      </c>
      <c r="AP37" s="78"/>
      <c r="AQ37" s="34" t="str">
        <f>IF(キューシート計算用!A123&lt;&gt;"",キューシート計算用!A123,"")</f>
        <v/>
      </c>
      <c r="AR37" s="77" t="str">
        <f>IF(キューシート計算用!F123&lt;&gt;"",キューシート計算用!F123,"")</f>
        <v/>
      </c>
      <c r="AS37" s="78"/>
      <c r="AT37" s="34" t="str">
        <f>IF(キューシート計算用!A132&lt;&gt;"",キューシート計算用!A132,"")</f>
        <v/>
      </c>
      <c r="AU37" s="77" t="str">
        <f>IF(キューシート計算用!F132&lt;&gt;"",キューシート計算用!F132,"")</f>
        <v/>
      </c>
      <c r="AV37" s="78"/>
      <c r="AW37" s="34" t="str">
        <f>IF(キューシート計算用!A141&lt;&gt;"",キューシート計算用!A141,"")</f>
        <v/>
      </c>
      <c r="AX37" s="77" t="str">
        <f>IF(キューシート計算用!F141&lt;&gt;"",キューシート計算用!F141,"")</f>
        <v/>
      </c>
      <c r="AY37" s="78"/>
      <c r="AZ37" s="34" t="str">
        <f>IF(キューシート計算用!A150&lt;&gt;"",キューシート計算用!A150,"")</f>
        <v/>
      </c>
      <c r="BA37" s="77" t="str">
        <f>IF(キューシート計算用!F150&lt;&gt;"",キューシート計算用!F150,"")</f>
        <v/>
      </c>
      <c r="BB37" s="78"/>
      <c r="BC37" s="34" t="str">
        <f>IF(キューシート計算用!A159&lt;&gt;"",キューシート計算用!A159,"")</f>
        <v/>
      </c>
      <c r="BD37" s="77" t="str">
        <f>IF(キューシート計算用!F159&lt;&gt;"",キューシート計算用!F159,"")</f>
        <v/>
      </c>
      <c r="BE37" s="78"/>
      <c r="BF37" s="34" t="str">
        <f>IF(キューシート計算用!A168&lt;&gt;"",キューシート計算用!A168,"")</f>
        <v/>
      </c>
      <c r="BG37" s="77" t="str">
        <f>IF(キューシート計算用!F168&lt;&gt;"",キューシート計算用!F168,"")</f>
        <v/>
      </c>
      <c r="BH37" s="78"/>
      <c r="BI37" s="34" t="str">
        <f>IF(キューシート計算用!A177&lt;&gt;"",キューシート計算用!A177,"")</f>
        <v/>
      </c>
      <c r="BJ37" s="77" t="str">
        <f>IF(キューシート計算用!F177&lt;&gt;"",キューシート計算用!F177,"")</f>
        <v/>
      </c>
      <c r="BK37" s="78"/>
      <c r="BL37" s="34" t="str">
        <f>IF(キューシート計算用!A186&lt;&gt;"",キューシート計算用!A186,"")</f>
        <v/>
      </c>
      <c r="BM37" s="77" t="str">
        <f>IF(キューシート計算用!F186&lt;&gt;"",キューシート計算用!F186,"")</f>
        <v/>
      </c>
      <c r="BN37" s="78"/>
      <c r="BO37" s="34" t="str">
        <f>IF(キューシート計算用!A195&lt;&gt;"",キューシート計算用!A195,"")</f>
        <v/>
      </c>
      <c r="BP37" s="77" t="str">
        <f>IF(キューシート計算用!F195&lt;&gt;"",キューシート計算用!F195,"")</f>
        <v/>
      </c>
      <c r="BQ37" s="78"/>
    </row>
    <row r="38" spans="1:69" x14ac:dyDescent="0.2">
      <c r="D38" s="35" t="str">
        <f>IF(キューシート計算用!B8&lt;&gt;"",キューシート計算用!B8,"")</f>
        <v/>
      </c>
      <c r="E38" s="79" t="str">
        <f>IF(キューシート計算用!K8&lt;&gt;"",キューシート計算用!K8,"")</f>
        <v/>
      </c>
      <c r="F38" s="80"/>
      <c r="G38" s="35" t="str">
        <f>IF(キューシート計算用!B17&lt;&gt;"",キューシート計算用!B17,"")</f>
        <v>PC3</v>
      </c>
      <c r="H38" s="79" t="str">
        <f>IF(キューシート計算用!K17&lt;&gt;"",キューシート計算用!K17,"")</f>
        <v/>
      </c>
      <c r="I38" s="80"/>
      <c r="J38" s="35" t="str">
        <f>IF(キューシート計算用!B24&lt;&gt;"",キューシート計算用!B24,"")</f>
        <v/>
      </c>
      <c r="K38" s="79" t="str">
        <f>IF(キューシート計算用!K24&lt;&gt;"",キューシート計算用!K24,"")</f>
        <v>南魚沼</v>
      </c>
      <c r="L38" s="80"/>
      <c r="M38" s="35" t="str">
        <f>IF(キューシート計算用!B33&lt;&gt;"",キューシート計算用!B33,"")</f>
        <v/>
      </c>
      <c r="N38" s="79" t="str">
        <f>IF(キューシート計算用!K33&lt;&gt;"",キューシート計算用!K33,"")</f>
        <v/>
      </c>
      <c r="O38" s="80"/>
      <c r="P38" s="35" t="str">
        <f>IF(キューシート計算用!B42&lt;&gt;"",キューシート計算用!B42,"")</f>
        <v/>
      </c>
      <c r="Q38" s="79" t="str">
        <f>IF(キューシート計算用!K42&lt;&gt;"",キューシート計算用!K42,"")</f>
        <v/>
      </c>
      <c r="R38" s="80"/>
      <c r="S38" s="35" t="str">
        <f>IF(キューシート計算用!B52&lt;&gt;"",キューシート計算用!B52,"")</f>
        <v/>
      </c>
      <c r="T38" s="79" t="str">
        <f>IF(キューシート計算用!K52&lt;&gt;"",キューシート計算用!K52,"")</f>
        <v/>
      </c>
      <c r="U38" s="80"/>
      <c r="V38" s="35" t="str">
        <f>IF(キューシート計算用!B61&lt;&gt;"",キューシート計算用!B61,"")</f>
        <v/>
      </c>
      <c r="W38" s="79" t="str">
        <f>IF(キューシート計算用!K61&lt;&gt;"",キューシート計算用!K61,"")</f>
        <v>木島平</v>
      </c>
      <c r="X38" s="80"/>
      <c r="Y38" s="35" t="str">
        <f>IF(キューシート計算用!B71&lt;&gt;"",キューシート計算用!B71,"")</f>
        <v/>
      </c>
      <c r="Z38" s="79" t="str">
        <f>IF(キューシート計算用!K71&lt;&gt;"",キューシート計算用!K71,"")</f>
        <v/>
      </c>
      <c r="AA38" s="80"/>
      <c r="AB38" s="35" t="str">
        <f>IF(キューシート計算用!B79&lt;&gt;"",キューシート計算用!B79,"")</f>
        <v>PC14</v>
      </c>
      <c r="AC38" s="79" t="str">
        <f>IF(キューシート計算用!K79&lt;&gt;"",キューシート計算用!K79,"")</f>
        <v/>
      </c>
      <c r="AD38" s="80"/>
      <c r="AE38" s="35" t="str">
        <f>IF(キューシート計算用!B87&lt;&gt;"",キューシート計算用!B87,"")</f>
        <v/>
      </c>
      <c r="AF38" s="79" t="str">
        <f>IF(キューシート計算用!K87&lt;&gt;"",キューシート計算用!K87,"")</f>
        <v>鹿沼　粟野</v>
      </c>
      <c r="AG38" s="80"/>
      <c r="AH38" s="35" t="str">
        <f>IF(キューシート計算用!B96&lt;&gt;"",キューシート計算用!B96,"")</f>
        <v/>
      </c>
      <c r="AI38" s="79" t="str">
        <f>IF(キューシート計算用!K96&lt;&gt;"",キューシート計算用!K96,"")</f>
        <v/>
      </c>
      <c r="AJ38" s="80"/>
      <c r="AK38" s="35" t="str">
        <f>IF(キューシート計算用!B105&lt;&gt;"",キューシート計算用!B105,"")</f>
        <v/>
      </c>
      <c r="AL38" s="79" t="str">
        <f>IF(キューシート計算用!K105&lt;&gt;"",キューシート計算用!K105,"")</f>
        <v/>
      </c>
      <c r="AM38" s="80"/>
      <c r="AN38" s="35" t="str">
        <f>IF(キューシート計算用!B114&lt;&gt;"",キューシート計算用!B114,"")</f>
        <v/>
      </c>
      <c r="AO38" s="79" t="str">
        <f>IF(キューシート計算用!K114&lt;&gt;"",キューシート計算用!K114,"")</f>
        <v/>
      </c>
      <c r="AP38" s="80"/>
      <c r="AQ38" s="35" t="str">
        <f>IF(キューシート計算用!B123&lt;&gt;"",キューシート計算用!B123,"")</f>
        <v/>
      </c>
      <c r="AR38" s="79" t="str">
        <f>IF(キューシート計算用!K123&lt;&gt;"",キューシート計算用!K123,"")</f>
        <v/>
      </c>
      <c r="AS38" s="80"/>
      <c r="AT38" s="35" t="str">
        <f>IF(キューシート計算用!B132&lt;&gt;"",キューシート計算用!B132,"")</f>
        <v/>
      </c>
      <c r="AU38" s="79" t="str">
        <f>IF(キューシート計算用!K132&lt;&gt;"",キューシート計算用!K132,"")</f>
        <v/>
      </c>
      <c r="AV38" s="80"/>
      <c r="AW38" s="35" t="str">
        <f>IF(キューシート計算用!B141&lt;&gt;"",キューシート計算用!B141,"")</f>
        <v/>
      </c>
      <c r="AX38" s="79" t="str">
        <f>IF(キューシート計算用!K141&lt;&gt;"",キューシート計算用!K141,"")</f>
        <v/>
      </c>
      <c r="AY38" s="80"/>
      <c r="AZ38" s="35" t="str">
        <f>IF(キューシート計算用!B150&lt;&gt;"",キューシート計算用!B150,"")</f>
        <v/>
      </c>
      <c r="BA38" s="79" t="str">
        <f>IF(キューシート計算用!K150&lt;&gt;"",キューシート計算用!K150,"")</f>
        <v/>
      </c>
      <c r="BB38" s="80"/>
      <c r="BC38" s="35" t="str">
        <f>IF(キューシート計算用!B159&lt;&gt;"",キューシート計算用!B159,"")</f>
        <v/>
      </c>
      <c r="BD38" s="79" t="str">
        <f>IF(キューシート計算用!K159&lt;&gt;"",キューシート計算用!K159,"")</f>
        <v/>
      </c>
      <c r="BE38" s="80"/>
      <c r="BF38" s="35" t="str">
        <f>IF(キューシート計算用!B168&lt;&gt;"",キューシート計算用!B168,"")</f>
        <v/>
      </c>
      <c r="BG38" s="79" t="str">
        <f>IF(キューシート計算用!K168&lt;&gt;"",キューシート計算用!K168,"")</f>
        <v/>
      </c>
      <c r="BH38" s="80"/>
      <c r="BI38" s="35" t="str">
        <f>IF(キューシート計算用!B177&lt;&gt;"",キューシート計算用!B177,"")</f>
        <v/>
      </c>
      <c r="BJ38" s="79" t="str">
        <f>IF(キューシート計算用!K177&lt;&gt;"",キューシート計算用!K177,"")</f>
        <v/>
      </c>
      <c r="BK38" s="80"/>
      <c r="BL38" s="35" t="str">
        <f>IF(キューシート計算用!B186&lt;&gt;"",キューシート計算用!B186,"")</f>
        <v/>
      </c>
      <c r="BM38" s="79" t="str">
        <f>IF(キューシート計算用!K186&lt;&gt;"",キューシート計算用!K186,"")</f>
        <v/>
      </c>
      <c r="BN38" s="80"/>
      <c r="BO38" s="35" t="str">
        <f>IF(キューシート計算用!B195&lt;&gt;"",キューシート計算用!B195,"")</f>
        <v/>
      </c>
      <c r="BP38" s="79" t="str">
        <f>IF(キューシート計算用!K195&lt;&gt;"",キューシート計算用!K195,"")</f>
        <v/>
      </c>
      <c r="BQ38" s="80"/>
    </row>
    <row r="39" spans="1:69" x14ac:dyDescent="0.2">
      <c r="B39" s="24"/>
      <c r="D39" s="36" t="str">
        <f>IF(キューシート計算用!M8&lt;&gt;"",キューシート計算用!M8,"")</f>
        <v/>
      </c>
      <c r="F39" s="31"/>
      <c r="G39" s="36" t="str">
        <f>IF(キューシート計算用!M17&lt;&gt;"",キューシート計算用!M17,"")</f>
        <v/>
      </c>
      <c r="I39" s="31"/>
      <c r="J39" s="36" t="str">
        <f>IF(キューシート計算用!M24&lt;&gt;"",キューシート計算用!M24,"")</f>
        <v/>
      </c>
      <c r="L39" s="31"/>
      <c r="M39" s="36" t="str">
        <f>IF(キューシート計算用!M33&lt;&gt;"",キューシート計算用!M33,"")</f>
        <v/>
      </c>
      <c r="O39" s="31"/>
      <c r="P39" s="36" t="str">
        <f>IF(キューシート計算用!M42&lt;&gt;"",キューシート計算用!M42,"")</f>
        <v/>
      </c>
      <c r="R39" s="31"/>
      <c r="S39" s="36" t="str">
        <f>IF(キューシート計算用!M52&lt;&gt;"",キューシート計算用!M52,"")</f>
        <v/>
      </c>
      <c r="U39" s="31"/>
      <c r="V39" s="36" t="str">
        <f>IF(キューシート計算用!M61&lt;&gt;"",キューシート計算用!M61,"")</f>
        <v/>
      </c>
      <c r="X39" s="31"/>
      <c r="Y39" s="36" t="str">
        <f>IF(キューシート計算用!M71&lt;&gt;"",キューシート計算用!M71,"")</f>
        <v/>
      </c>
      <c r="AA39" s="31"/>
      <c r="AB39" s="36" t="str">
        <f>IF(キューシート計算用!M79&lt;&gt;"",キューシート計算用!M79,"")</f>
        <v/>
      </c>
      <c r="AD39" s="31"/>
      <c r="AE39" s="36" t="str">
        <f>IF(キューシート計算用!M87&lt;&gt;"",キューシート計算用!M87,"")</f>
        <v/>
      </c>
      <c r="AG39" s="31"/>
      <c r="AH39" s="36" t="str">
        <f>IF(キューシート計算用!M96&lt;&gt;"",キューシート計算用!M96,"")</f>
        <v/>
      </c>
      <c r="AJ39" s="31"/>
      <c r="AK39" s="36" t="str">
        <f>IF(キューシート計算用!M105&lt;&gt;"",キューシート計算用!M105,"")</f>
        <v/>
      </c>
      <c r="AM39" s="31"/>
      <c r="AN39" s="36" t="str">
        <f>IF(キューシート計算用!M114&lt;&gt;"",キューシート計算用!M114,"")</f>
        <v/>
      </c>
      <c r="AP39" s="31"/>
      <c r="AQ39" s="36" t="str">
        <f>IF(キューシート計算用!M123&lt;&gt;"",キューシート計算用!M123,"")</f>
        <v/>
      </c>
      <c r="AS39" s="31"/>
      <c r="AT39" s="36" t="str">
        <f>IF(キューシート計算用!M132&lt;&gt;"",キューシート計算用!M132,"")</f>
        <v/>
      </c>
      <c r="AV39" s="31"/>
      <c r="AW39" s="36" t="str">
        <f>IF(キューシート計算用!M141&lt;&gt;"",キューシート計算用!M141,"")</f>
        <v/>
      </c>
      <c r="AY39" s="31"/>
      <c r="AZ39" s="36" t="str">
        <f>IF(キューシート計算用!M150&lt;&gt;"",キューシート計算用!M150,"")</f>
        <v/>
      </c>
      <c r="BB39" s="31"/>
      <c r="BC39" s="36" t="str">
        <f>IF(キューシート計算用!M159&lt;&gt;"",キューシート計算用!M159,"")</f>
        <v/>
      </c>
      <c r="BF39" s="36" t="str">
        <f>IF(キューシート計算用!M168&lt;&gt;"",キューシート計算用!M168,"")</f>
        <v/>
      </c>
      <c r="BI39" s="36" t="str">
        <f>IF(キューシート計算用!M177&lt;&gt;"",キューシート計算用!M177,"")</f>
        <v/>
      </c>
      <c r="BL39" s="36" t="str">
        <f>IF(キューシート計算用!M186&lt;&gt;"",キューシート計算用!M186,"")</f>
        <v/>
      </c>
      <c r="BO39" s="36" t="str">
        <f>IF(キューシート計算用!M195&lt;&gt;"",キューシート計算用!M195,"")</f>
        <v/>
      </c>
      <c r="BQ39" s="31"/>
    </row>
    <row r="40" spans="1:69" x14ac:dyDescent="0.2">
      <c r="D40" s="36" t="str">
        <f>IF(キューシート計算用!N8&lt;&gt;"",キューシート計算用!N8,"")</f>
        <v/>
      </c>
      <c r="F40" s="31"/>
      <c r="G40" s="36" t="str">
        <f>IF(キューシート計算用!N17&lt;&gt;"",キューシート計算用!N17,"")</f>
        <v/>
      </c>
      <c r="I40" s="31"/>
      <c r="J40" s="36" t="str">
        <f>IF(キューシート計算用!N24&lt;&gt;"",キューシート計算用!N24,"")</f>
        <v/>
      </c>
      <c r="L40" s="31"/>
      <c r="M40" s="36" t="str">
        <f>IF(キューシート計算用!N33&lt;&gt;"",キューシート計算用!N33,"")</f>
        <v/>
      </c>
      <c r="O40" s="31"/>
      <c r="P40" s="36" t="str">
        <f>IF(キューシート計算用!N42&lt;&gt;"",キューシート計算用!N42,"")</f>
        <v/>
      </c>
      <c r="R40" s="31"/>
      <c r="S40" s="36" t="str">
        <f>IF(キューシート計算用!N52&lt;&gt;"",キューシート計算用!N52,"")</f>
        <v/>
      </c>
      <c r="U40" s="31"/>
      <c r="V40" s="36" t="str">
        <f>IF(キューシート計算用!N61&lt;&gt;"",キューシート計算用!N61,"")</f>
        <v/>
      </c>
      <c r="X40" s="31"/>
      <c r="Y40" s="36" t="str">
        <f>IF(キューシート計算用!N71&lt;&gt;"",キューシート計算用!N71,"")</f>
        <v/>
      </c>
      <c r="AA40" s="31"/>
      <c r="AB40" s="36" t="str">
        <f>IF(キューシート計算用!N79&lt;&gt;"",キューシート計算用!N79,"")</f>
        <v/>
      </c>
      <c r="AD40" s="31"/>
      <c r="AE40" s="36" t="str">
        <f>IF(キューシート計算用!N87&lt;&gt;"",キューシート計算用!N87,"")</f>
        <v/>
      </c>
      <c r="AG40" s="31"/>
      <c r="AH40" s="36" t="str">
        <f>IF(キューシート計算用!N96&lt;&gt;"",キューシート計算用!N96,"")</f>
        <v/>
      </c>
      <c r="AJ40" s="31"/>
      <c r="AK40" s="36" t="str">
        <f>IF(キューシート計算用!N105&lt;&gt;"",キューシート計算用!N105,"")</f>
        <v/>
      </c>
      <c r="AM40" s="31"/>
      <c r="AN40" s="36" t="str">
        <f>IF(キューシート計算用!N114&lt;&gt;"",キューシート計算用!N114,"")</f>
        <v/>
      </c>
      <c r="AP40" s="31"/>
      <c r="AQ40" s="36" t="str">
        <f>IF(キューシート計算用!N123&lt;&gt;"",キューシート計算用!N123,"")</f>
        <v/>
      </c>
      <c r="AS40" s="31"/>
      <c r="AT40" s="36" t="str">
        <f>IF(キューシート計算用!N132&lt;&gt;"",キューシート計算用!N132,"")</f>
        <v/>
      </c>
      <c r="AV40" s="31"/>
      <c r="AW40" s="36" t="str">
        <f>IF(キューシート計算用!N141&lt;&gt;"",キューシート計算用!N141,"")</f>
        <v/>
      </c>
      <c r="AY40" s="31"/>
      <c r="AZ40" s="36" t="str">
        <f>IF(キューシート計算用!N150&lt;&gt;"",キューシート計算用!N150,"")</f>
        <v/>
      </c>
      <c r="BB40" s="31"/>
      <c r="BC40" s="36" t="str">
        <f>IF(キューシート計算用!N159&lt;&gt;"",キューシート計算用!N159,"")</f>
        <v/>
      </c>
      <c r="BF40" s="36" t="str">
        <f>IF(キューシート計算用!N168&lt;&gt;"",キューシート計算用!N168,"")</f>
        <v/>
      </c>
      <c r="BI40" s="36" t="str">
        <f>IF(キューシート計算用!N177&lt;&gt;"",キューシート計算用!N177,"")</f>
        <v/>
      </c>
      <c r="BL40" s="36" t="str">
        <f>IF(キューシート計算用!N186&lt;&gt;"",キューシート計算用!N186,"")</f>
        <v/>
      </c>
      <c r="BO40" s="36" t="str">
        <f>IF(キューシート計算用!N195&lt;&gt;"",キューシート計算用!N195,"")</f>
        <v/>
      </c>
      <c r="BQ40" s="31"/>
    </row>
    <row r="41" spans="1:69" x14ac:dyDescent="0.2">
      <c r="D41" s="37">
        <f>IF(キューシート計算用!C8&lt;&gt;"",キューシート計算用!C8,"")</f>
        <v>0.19999999999999929</v>
      </c>
      <c r="F41" s="31"/>
      <c r="G41" s="37">
        <f>IF(キューシート計算用!C17&lt;&gt;"",キューシート計算用!C17,"")</f>
        <v>17.200000000000003</v>
      </c>
      <c r="I41" s="31"/>
      <c r="J41" s="37">
        <f>IF(キューシート計算用!C24&lt;&gt;"",キューシート計算用!C24,"")</f>
        <v>15.099999999999994</v>
      </c>
      <c r="L41" s="31"/>
      <c r="M41" s="37">
        <f>IF(キューシート計算用!C33&lt;&gt;"",キューシート計算用!C33,"")</f>
        <v>1.5</v>
      </c>
      <c r="O41" s="31"/>
      <c r="P41" s="37">
        <f>IF(キューシート計算用!C42&lt;&gt;"",キューシート計算用!C42,"")</f>
        <v>0.5</v>
      </c>
      <c r="R41" s="31"/>
      <c r="S41" s="37">
        <f>IF(キューシート計算用!C52&lt;&gt;"",キューシート計算用!C52,"")</f>
        <v>6.1999999999999886</v>
      </c>
      <c r="U41" s="31"/>
      <c r="V41" s="37">
        <f>IF(キューシート計算用!C61&lt;&gt;"",キューシート計算用!C61,"")</f>
        <v>5.8999999999999773</v>
      </c>
      <c r="X41" s="31"/>
      <c r="Y41" s="37">
        <f>IF(キューシート計算用!C71&lt;&gt;"",キューシート計算用!C71,"")</f>
        <v>2.3000000000000114</v>
      </c>
      <c r="AA41" s="31"/>
      <c r="AB41" s="37">
        <f>IF(キューシート計算用!C79&lt;&gt;"",キューシート計算用!C79,"")</f>
        <v>18.299999999999955</v>
      </c>
      <c r="AD41" s="31"/>
      <c r="AE41" s="37">
        <f>IF(キューシート計算用!C87&lt;&gt;"",キューシート計算用!C87,"")</f>
        <v>30.899999999999977</v>
      </c>
      <c r="AG41" s="31"/>
      <c r="AH41" s="37" t="str">
        <f>IF(キューシート計算用!C96&lt;&gt;"",キューシート計算用!C96,"")</f>
        <v/>
      </c>
      <c r="AJ41" s="31"/>
      <c r="AK41" s="37" t="str">
        <f>IF(キューシート計算用!C105&lt;&gt;"",キューシート計算用!C105,"")</f>
        <v/>
      </c>
      <c r="AM41" s="31"/>
      <c r="AN41" s="37" t="str">
        <f>IF(キューシート計算用!C114&lt;&gt;"",キューシート計算用!C114,"")</f>
        <v/>
      </c>
      <c r="AP41" s="31"/>
      <c r="AQ41" s="37" t="str">
        <f>IF(キューシート計算用!C123&lt;&gt;"",キューシート計算用!C123,"")</f>
        <v/>
      </c>
      <c r="AS41" s="31"/>
      <c r="AT41" s="37" t="str">
        <f>IF(キューシート計算用!C132&lt;&gt;"",キューシート計算用!C132,"")</f>
        <v/>
      </c>
      <c r="AV41" s="31"/>
      <c r="AW41" s="37" t="str">
        <f>IF(キューシート計算用!C141&lt;&gt;"",キューシート計算用!C141,"")</f>
        <v/>
      </c>
      <c r="AY41" s="31"/>
      <c r="AZ41" s="37" t="str">
        <f>IF(キューシート計算用!C150&lt;&gt;"",キューシート計算用!C150,"")</f>
        <v/>
      </c>
      <c r="BB41" s="31"/>
      <c r="BC41" s="37" t="str">
        <f>IF(キューシート計算用!C159&lt;&gt;"",キューシート計算用!C159,"")</f>
        <v/>
      </c>
      <c r="BF41" s="37" t="str">
        <f>IF(キューシート計算用!C168&lt;&gt;"",キューシート計算用!C168,"")</f>
        <v/>
      </c>
      <c r="BI41" s="37" t="str">
        <f>IF(キューシート計算用!C177&lt;&gt;"",キューシート計算用!C177,"")</f>
        <v/>
      </c>
      <c r="BL41" s="37" t="str">
        <f>IF(キューシート計算用!C186&lt;&gt;"",キューシート計算用!C186,"")</f>
        <v/>
      </c>
      <c r="BO41" s="37" t="str">
        <f>IF(キューシート計算用!C195&lt;&gt;"",キューシート計算用!C195,"")</f>
        <v/>
      </c>
      <c r="BQ41" s="31"/>
    </row>
    <row r="42" spans="1:69" x14ac:dyDescent="0.2">
      <c r="D42" s="38">
        <f>IF(キューシート計算用!D8&lt;&gt;"",キューシート計算用!D8,"")</f>
        <v>12</v>
      </c>
      <c r="F42" s="31"/>
      <c r="G42" s="38">
        <f>IF(キューシート計算用!D17&lt;&gt;"",キューシート計算用!D17,"")</f>
        <v>34.700000000000003</v>
      </c>
      <c r="I42" s="31"/>
      <c r="J42" s="38">
        <f>IF(キューシート計算用!D24&lt;&gt;"",キューシート計算用!D24,"")</f>
        <v>53.5</v>
      </c>
      <c r="L42" s="31"/>
      <c r="M42" s="38">
        <f>IF(キューシート計算用!D33&lt;&gt;"",キューシート計算用!D33,"")</f>
        <v>31.299999999999983</v>
      </c>
      <c r="O42" s="31"/>
      <c r="P42" s="38">
        <f>IF(キューシート計算用!D42&lt;&gt;"",キューシート計算用!D42,"")</f>
        <v>25.699999999999989</v>
      </c>
      <c r="R42" s="31"/>
      <c r="S42" s="38">
        <f>IF(キューシート計算用!D52&lt;&gt;"",キューシート計算用!D52,"")</f>
        <v>14.599999999999966</v>
      </c>
      <c r="U42" s="31"/>
      <c r="V42" s="38">
        <f>IF(キューシート計算用!D61&lt;&gt;"",キューシート計算用!D61,"")</f>
        <v>19.699999999999989</v>
      </c>
      <c r="X42" s="31"/>
      <c r="Y42" s="38">
        <f>IF(キューシート計算用!D71&lt;&gt;"",キューシート計算用!D71,"")</f>
        <v>9.1000000000000227</v>
      </c>
      <c r="AA42" s="31"/>
      <c r="AB42" s="38">
        <f>IF(キューシート計算用!D79&lt;&gt;"",キューシート計算用!D79,"")</f>
        <v>67.499999999999943</v>
      </c>
      <c r="AD42" s="31"/>
      <c r="AE42" s="38">
        <f>IF(キューシート計算用!D87&lt;&gt;"",キューシート計算用!D87,"")</f>
        <v>80.400000000000034</v>
      </c>
      <c r="AG42" s="31"/>
      <c r="AH42" s="38" t="str">
        <f>IF(キューシート計算用!D96&lt;&gt;"",キューシート計算用!D96,"")</f>
        <v/>
      </c>
      <c r="AJ42" s="31"/>
      <c r="AK42" s="38" t="str">
        <f>IF(キューシート計算用!D105&lt;&gt;"",キューシート計算用!D105,"")</f>
        <v/>
      </c>
      <c r="AM42" s="31"/>
      <c r="AN42" s="38" t="str">
        <f>IF(キューシート計算用!D114&lt;&gt;"",キューシート計算用!D114,"")</f>
        <v/>
      </c>
      <c r="AP42" s="31"/>
      <c r="AQ42" s="38" t="str">
        <f>IF(キューシート計算用!D123&lt;&gt;"",キューシート計算用!D123,"")</f>
        <v/>
      </c>
      <c r="AS42" s="31"/>
      <c r="AT42" s="38" t="str">
        <f>IF(キューシート計算用!D132&lt;&gt;"",キューシート計算用!D132,"")</f>
        <v/>
      </c>
      <c r="AV42" s="31"/>
      <c r="AW42" s="38" t="str">
        <f>IF(キューシート計算用!D141&lt;&gt;"",キューシート計算用!D141,"")</f>
        <v/>
      </c>
      <c r="AY42" s="31"/>
      <c r="AZ42" s="38" t="str">
        <f>IF(キューシート計算用!D150&lt;&gt;"",キューシート計算用!D150,"")</f>
        <v/>
      </c>
      <c r="BB42" s="31"/>
      <c r="BC42" s="38" t="str">
        <f>IF(キューシート計算用!D159&lt;&gt;"",キューシート計算用!D159,"")</f>
        <v/>
      </c>
      <c r="BF42" s="38" t="str">
        <f>IF(キューシート計算用!D168&lt;&gt;"",キューシート計算用!D168,"")</f>
        <v/>
      </c>
      <c r="BI42" s="38" t="str">
        <f>IF(キューシート計算用!D177&lt;&gt;"",キューシート計算用!D177,"")</f>
        <v/>
      </c>
      <c r="BL42" s="38" t="str">
        <f>IF(キューシート計算用!D186&lt;&gt;"",キューシート計算用!D186,"")</f>
        <v/>
      </c>
      <c r="BO42" s="38" t="str">
        <f>IF(キューシート計算用!D195&lt;&gt;"",キューシート計算用!D195,"")</f>
        <v/>
      </c>
      <c r="BQ42" s="31"/>
    </row>
    <row r="43" spans="1:69" x14ac:dyDescent="0.2">
      <c r="D43" s="39">
        <f>IF(キューシート計算用!E8&lt;&gt;"",キューシート計算用!E8,"")</f>
        <v>12</v>
      </c>
      <c r="E43" s="32"/>
      <c r="F43" s="33"/>
      <c r="G43" s="39">
        <f>IF(キューシート計算用!E17&lt;&gt;"",キューシート計算用!E17,"")</f>
        <v>69.7</v>
      </c>
      <c r="H43" s="32"/>
      <c r="I43" s="33"/>
      <c r="J43" s="39">
        <f>IF(キューシート計算用!E24&lt;&gt;"",キューシート計算用!E24,"")</f>
        <v>170.1</v>
      </c>
      <c r="K43" s="32"/>
      <c r="L43" s="33"/>
      <c r="M43" s="39">
        <f>IF(キューシート計算用!E33&lt;&gt;"",キューシート計算用!E33,"")</f>
        <v>240.2</v>
      </c>
      <c r="N43" s="32"/>
      <c r="O43" s="33"/>
      <c r="P43" s="39">
        <f>IF(キューシート計算用!E42&lt;&gt;"",キューシート計算用!E42,"")</f>
        <v>278.2</v>
      </c>
      <c r="Q43" s="32"/>
      <c r="R43" s="33"/>
      <c r="S43" s="39">
        <f>IF(キューシート計算用!E52&lt;&gt;"",キューシート計算用!E52,"")</f>
        <v>317.89999999999998</v>
      </c>
      <c r="T43" s="32"/>
      <c r="U43" s="33"/>
      <c r="V43" s="39">
        <f>IF(キューシート計算用!E61&lt;&gt;"",キューシート計算用!E61,"")</f>
        <v>356.8</v>
      </c>
      <c r="W43" s="32"/>
      <c r="X43" s="33"/>
      <c r="Y43" s="39">
        <f>IF(キューシート計算用!E71&lt;&gt;"",キューシート計算用!E71,"")</f>
        <v>379.1</v>
      </c>
      <c r="Z43" s="32"/>
      <c r="AA43" s="33"/>
      <c r="AB43" s="39">
        <f>IF(キューシート計算用!E79&lt;&gt;"",キューシート計算用!E79,"")</f>
        <v>472.2</v>
      </c>
      <c r="AC43" s="32"/>
      <c r="AD43" s="33"/>
      <c r="AE43" s="39">
        <f>IF(キューシート計算用!E87&lt;&gt;"",キューシート計算用!E87,"")</f>
        <v>552.6</v>
      </c>
      <c r="AF43" s="32"/>
      <c r="AG43" s="33"/>
      <c r="AH43" s="39" t="str">
        <f>IF(キューシート計算用!E96&lt;&gt;"",キューシート計算用!E96,"")</f>
        <v/>
      </c>
      <c r="AI43" s="32"/>
      <c r="AJ43" s="33"/>
      <c r="AK43" s="39" t="str">
        <f>IF(キューシート計算用!E105&lt;&gt;"",キューシート計算用!E105,"")</f>
        <v/>
      </c>
      <c r="AL43" s="32"/>
      <c r="AM43" s="33"/>
      <c r="AN43" s="39" t="str">
        <f>IF(キューシート計算用!E114&lt;&gt;"",キューシート計算用!E114,"")</f>
        <v/>
      </c>
      <c r="AO43" s="32"/>
      <c r="AP43" s="33"/>
      <c r="AQ43" s="39" t="str">
        <f>IF(キューシート計算用!E123&lt;&gt;"",キューシート計算用!E123,"")</f>
        <v/>
      </c>
      <c r="AR43" s="32"/>
      <c r="AS43" s="33"/>
      <c r="AT43" s="39" t="str">
        <f>IF(キューシート計算用!E132&lt;&gt;"",キューシート計算用!E132,"")</f>
        <v/>
      </c>
      <c r="AU43" s="32"/>
      <c r="AV43" s="33"/>
      <c r="AW43" s="39" t="str">
        <f>IF(キューシート計算用!E141&lt;&gt;"",キューシート計算用!E141,"")</f>
        <v/>
      </c>
      <c r="AX43" s="32"/>
      <c r="AY43" s="33"/>
      <c r="AZ43" s="39" t="str">
        <f>IF(キューシート計算用!E150&lt;&gt;"",キューシート計算用!E150,"")</f>
        <v/>
      </c>
      <c r="BA43" s="32"/>
      <c r="BB43" s="33"/>
      <c r="BC43" s="39" t="str">
        <f>IF(キューシート計算用!E159&lt;&gt;"",キューシート計算用!E159,"")</f>
        <v/>
      </c>
      <c r="BF43" s="39" t="str">
        <f>IF(キューシート計算用!E168&lt;&gt;"",キューシート計算用!E168,"")</f>
        <v/>
      </c>
      <c r="BI43" s="39" t="str">
        <f>IF(キューシート計算用!E177&lt;&gt;"",キューシート計算用!E177,"")</f>
        <v/>
      </c>
      <c r="BL43" s="39" t="str">
        <f>IF(キューシート計算用!E186&lt;&gt;"",キューシート計算用!E186,"")</f>
        <v/>
      </c>
      <c r="BO43" s="39" t="str">
        <f>IF(キューシート計算用!E195&lt;&gt;"",キューシート計算用!E195,"")</f>
        <v/>
      </c>
      <c r="BQ43" s="31"/>
    </row>
    <row r="44" spans="1:69" x14ac:dyDescent="0.2">
      <c r="D44" s="34">
        <f>IF(キューシート計算用!A7&lt;&gt;"",キューシート計算用!A7,"")</f>
        <v>3</v>
      </c>
      <c r="E44" s="77" t="str">
        <f>IF(キューシート計算用!F7&lt;&gt;"",キューシート計算用!F7,"")</f>
        <v>文挟</v>
      </c>
      <c r="F44" s="78"/>
      <c r="G44" s="34">
        <f>IF(キューシート計算用!A16&lt;&gt;"",キューシート計算用!A16,"")</f>
        <v>12</v>
      </c>
      <c r="H44" s="77" t="str">
        <f>IF(キューシート計算用!F16&lt;&gt;"",キューシート計算用!F16,"")</f>
        <v>二荒橋前</v>
      </c>
      <c r="I44" s="78"/>
      <c r="J44" s="34">
        <f>IF(キューシート計算用!A23&lt;&gt;"",キューシート計算用!A23,"")</f>
        <v>19</v>
      </c>
      <c r="K44" s="77" t="str">
        <f>IF(キューシート計算用!F23&lt;&gt;"",キューシート計算用!F23,"")</f>
        <v>水上</v>
      </c>
      <c r="L44" s="78"/>
      <c r="M44" s="34">
        <f>IF(キューシート計算用!A32&lt;&gt;"",キューシート計算用!A32,"")</f>
        <v>28</v>
      </c>
      <c r="N44" s="77" t="str">
        <f>IF(キューシート計算用!F32&lt;&gt;"",キューシート計算用!F32,"")</f>
        <v>津南駅入口</v>
      </c>
      <c r="O44" s="78"/>
      <c r="P44" s="34">
        <f>IF(キューシート計算用!A41&lt;&gt;"",キューシート計算用!A41,"")</f>
        <v>37</v>
      </c>
      <c r="Q44" s="77" t="str">
        <f>IF(キューシート計算用!F41&lt;&gt;"",キューシート計算用!F41,"")</f>
        <v/>
      </c>
      <c r="R44" s="78"/>
      <c r="S44" s="34">
        <f>IF(キューシート計算用!A51&lt;&gt;"",キューシート計算用!A51,"")</f>
        <v>47</v>
      </c>
      <c r="T44" s="77" t="str">
        <f>IF(キューシート計算用!F51&lt;&gt;"",キューシート計算用!F51,"")</f>
        <v>鴨島一丁目</v>
      </c>
      <c r="U44" s="78"/>
      <c r="V44" s="34">
        <f>IF(キューシート計算用!A60&lt;&gt;"",キューシート計算用!A60,"")</f>
        <v>56</v>
      </c>
      <c r="W44" s="77" t="str">
        <f>IF(キューシート計算用!F60&lt;&gt;"",キューシート計算用!F60,"")</f>
        <v/>
      </c>
      <c r="X44" s="78"/>
      <c r="Y44" s="34">
        <f>IF(キューシート計算用!A70&lt;&gt;"",キューシート計算用!A70,"")</f>
        <v>66</v>
      </c>
      <c r="Z44" s="77" t="str">
        <f>IF(キューシート計算用!F70&lt;&gt;"",キューシート計算用!F70,"")</f>
        <v/>
      </c>
      <c r="AA44" s="78"/>
      <c r="AB44" s="34">
        <f>IF(キューシート計算用!A78&lt;&gt;"",キューシート計算用!A78,"")</f>
        <v>74</v>
      </c>
      <c r="AC44" s="77" t="str">
        <f>IF(キューシート計算用!F78&lt;&gt;"",キューシート計算用!F78,"")</f>
        <v>郷原</v>
      </c>
      <c r="AD44" s="78"/>
      <c r="AE44" s="34" t="e">
        <f>IF(キューシート計算用!#REF!&lt;&gt;"",キューシート計算用!#REF!,"")</f>
        <v>#REF!</v>
      </c>
      <c r="AF44" s="77" t="e">
        <f>IF(キューシート計算用!#REF!&lt;&gt;"",キューシート計算用!#REF!,"")</f>
        <v>#REF!</v>
      </c>
      <c r="AG44" s="78"/>
      <c r="AH44" s="34">
        <f>IF(キューシート計算用!A95&lt;&gt;"",キューシート計算用!A95,"")</f>
        <v>91</v>
      </c>
      <c r="AI44" s="77" t="str">
        <f>IF(キューシート計算用!F95&lt;&gt;"",キューシート計算用!F95,"")</f>
        <v>finish 宇都宮森林公園</v>
      </c>
      <c r="AJ44" s="78"/>
      <c r="AK44" s="34" t="str">
        <f>IF(キューシート計算用!A104&lt;&gt;"",キューシート計算用!A104,"")</f>
        <v/>
      </c>
      <c r="AL44" s="77" t="str">
        <f>IF(キューシート計算用!F104&lt;&gt;"",キューシート計算用!F104,"")</f>
        <v/>
      </c>
      <c r="AM44" s="78"/>
      <c r="AN44" s="34" t="str">
        <f>IF(キューシート計算用!A113&lt;&gt;"",キューシート計算用!A113,"")</f>
        <v/>
      </c>
      <c r="AO44" s="77" t="str">
        <f>IF(キューシート計算用!F113&lt;&gt;"",キューシート計算用!F113,"")</f>
        <v/>
      </c>
      <c r="AP44" s="78"/>
      <c r="AQ44" s="34" t="str">
        <f>IF(キューシート計算用!A122&lt;&gt;"",キューシート計算用!A122,"")</f>
        <v/>
      </c>
      <c r="AR44" s="77" t="str">
        <f>IF(キューシート計算用!F122&lt;&gt;"",キューシート計算用!F122,"")</f>
        <v/>
      </c>
      <c r="AS44" s="78"/>
      <c r="AT44" s="34" t="str">
        <f>IF(キューシート計算用!A131&lt;&gt;"",キューシート計算用!A131,"")</f>
        <v/>
      </c>
      <c r="AU44" s="77" t="str">
        <f>IF(キューシート計算用!F131&lt;&gt;"",キューシート計算用!F131,"")</f>
        <v/>
      </c>
      <c r="AV44" s="78"/>
      <c r="AW44" s="34" t="str">
        <f>IF(キューシート計算用!A140&lt;&gt;"",キューシート計算用!A140,"")</f>
        <v/>
      </c>
      <c r="AX44" s="77" t="str">
        <f>IF(キューシート計算用!F140&lt;&gt;"",キューシート計算用!F140,"")</f>
        <v/>
      </c>
      <c r="AY44" s="78"/>
      <c r="AZ44" s="34" t="str">
        <f>IF(キューシート計算用!A149&lt;&gt;"",キューシート計算用!A149,"")</f>
        <v/>
      </c>
      <c r="BA44" s="77" t="str">
        <f>IF(キューシート計算用!F149&lt;&gt;"",キューシート計算用!F149,"")</f>
        <v/>
      </c>
      <c r="BB44" s="78"/>
      <c r="BC44" s="34" t="str">
        <f>IF(キューシート計算用!A158&lt;&gt;"",キューシート計算用!A158,"")</f>
        <v/>
      </c>
      <c r="BD44" s="77" t="str">
        <f>IF(キューシート計算用!F158&lt;&gt;"",キューシート計算用!F158,"")</f>
        <v/>
      </c>
      <c r="BE44" s="78"/>
      <c r="BF44" s="34" t="str">
        <f>IF(キューシート計算用!A167&lt;&gt;"",キューシート計算用!A167,"")</f>
        <v/>
      </c>
      <c r="BG44" s="77" t="str">
        <f>IF(キューシート計算用!F167&lt;&gt;"",キューシート計算用!F167,"")</f>
        <v/>
      </c>
      <c r="BH44" s="78"/>
      <c r="BI44" s="34" t="str">
        <f>IF(キューシート計算用!A176&lt;&gt;"",キューシート計算用!A176,"")</f>
        <v/>
      </c>
      <c r="BJ44" s="77" t="str">
        <f>IF(キューシート計算用!F176&lt;&gt;"",キューシート計算用!F176,"")</f>
        <v/>
      </c>
      <c r="BK44" s="78"/>
      <c r="BL44" s="34" t="str">
        <f>IF(キューシート計算用!A185&lt;&gt;"",キューシート計算用!A185,"")</f>
        <v/>
      </c>
      <c r="BM44" s="77" t="str">
        <f>IF(キューシート計算用!F185&lt;&gt;"",キューシート計算用!F185,"")</f>
        <v/>
      </c>
      <c r="BN44" s="78"/>
      <c r="BO44" s="34" t="str">
        <f>IF(キューシート計算用!A194&lt;&gt;"",キューシート計算用!A194,"")</f>
        <v/>
      </c>
      <c r="BP44" s="77" t="str">
        <f>IF(キューシート計算用!F194&lt;&gt;"",キューシート計算用!F194,"")</f>
        <v/>
      </c>
      <c r="BQ44" s="78"/>
    </row>
    <row r="45" spans="1:69" x14ac:dyDescent="0.2">
      <c r="D45" s="35" t="str">
        <f>IF(キューシート計算用!B7&lt;&gt;"",キューシート計算用!B7,"")</f>
        <v/>
      </c>
      <c r="E45" s="79" t="str">
        <f>IF(キューシート計算用!K7&lt;&gt;"",キューシート計算用!K7,"")</f>
        <v>日光市街</v>
      </c>
      <c r="F45" s="80"/>
      <c r="G45" s="35" t="str">
        <f>IF(キューシート計算用!B16&lt;&gt;"",キューシート計算用!B16,"")</f>
        <v/>
      </c>
      <c r="H45" s="79" t="str">
        <f>IF(キューシート計算用!K16&lt;&gt;"",キューシート計算用!K16,"")</f>
        <v>沼田　戦場ヶ原　中禅寺湖</v>
      </c>
      <c r="I45" s="80"/>
      <c r="J45" s="35" t="str">
        <f>IF(キューシート計算用!B23&lt;&gt;"",キューシート計算用!B23,"")</f>
        <v/>
      </c>
      <c r="K45" s="79" t="str">
        <f>IF(キューシート計算用!K23&lt;&gt;"",キューシート計算用!K23,"")</f>
        <v>猿ケ京温泉</v>
      </c>
      <c r="L45" s="80"/>
      <c r="M45" s="35" t="str">
        <f>IF(キューシート計算用!B32&lt;&gt;"",キューシート計算用!B32,"")</f>
        <v/>
      </c>
      <c r="N45" s="79" t="str">
        <f>IF(キューシート計算用!K32&lt;&gt;"",キューシート計算用!K32,"")</f>
        <v>津南駅</v>
      </c>
      <c r="O45" s="80"/>
      <c r="P45" s="35" t="str">
        <f>IF(キューシート計算用!B41&lt;&gt;"",キューシート計算用!B41,"")</f>
        <v/>
      </c>
      <c r="Q45" s="79" t="str">
        <f>IF(キューシート計算用!K41&lt;&gt;"",キューシート計算用!K41,"")</f>
        <v>広域農道　牧</v>
      </c>
      <c r="R45" s="80"/>
      <c r="S45" s="35" t="str">
        <f>IF(キューシート計算用!B51&lt;&gt;"",キューシート計算用!B51,"")</f>
        <v/>
      </c>
      <c r="T45" s="79" t="str">
        <f>IF(キューシート計算用!K51&lt;&gt;"",キューシート計算用!K51,"")</f>
        <v/>
      </c>
      <c r="U45" s="80"/>
      <c r="V45" s="35" t="str">
        <f>IF(キューシート計算用!B60&lt;&gt;"",キューシート計算用!B60,"")</f>
        <v/>
      </c>
      <c r="W45" s="79" t="str">
        <f>IF(キューシート計算用!K60&lt;&gt;"",キューシート計算用!K60,"")</f>
        <v>長野　中野</v>
      </c>
      <c r="X45" s="80"/>
      <c r="Y45" s="35" t="str">
        <f>IF(キューシート計算用!B70&lt;&gt;"",キューシート計算用!B70,"")</f>
        <v/>
      </c>
      <c r="Z45" s="79" t="str">
        <f>IF(キューシート計算用!K70&lt;&gt;"",キューシート計算用!K70,"")</f>
        <v/>
      </c>
      <c r="AA45" s="80"/>
      <c r="AB45" s="35" t="str">
        <f>IF(キューシート計算用!B78&lt;&gt;"",キューシート計算用!B78,"")</f>
        <v/>
      </c>
      <c r="AC45" s="79" t="str">
        <f>IF(キューシート計算用!K78&lt;&gt;"",キューシート計算用!K78,"")</f>
        <v>高崎　榛名山</v>
      </c>
      <c r="AD45" s="80"/>
      <c r="AE45" s="35" t="e">
        <f>IF(キューシート計算用!#REF!&lt;&gt;"",キューシート計算用!#REF!,"")</f>
        <v>#REF!</v>
      </c>
      <c r="AF45" s="79" t="e">
        <f>IF(キューシート計算用!#REF!&lt;&gt;"",キューシート計算用!#REF!,"")</f>
        <v>#REF!</v>
      </c>
      <c r="AG45" s="80"/>
      <c r="AH45" s="35" t="str">
        <f>IF(キューシート計算用!B95&lt;&gt;"",キューシート計算用!B95,"")</f>
        <v>PC16</v>
      </c>
      <c r="AI45" s="79" t="str">
        <f>IF(キューシート計算用!K95&lt;&gt;"",キューシート計算用!K95,"")</f>
        <v/>
      </c>
      <c r="AJ45" s="80"/>
      <c r="AK45" s="35" t="str">
        <f>IF(キューシート計算用!B104&lt;&gt;"",キューシート計算用!B104,"")</f>
        <v/>
      </c>
      <c r="AL45" s="79" t="str">
        <f>IF(キューシート計算用!K104&lt;&gt;"",キューシート計算用!K104,"")</f>
        <v/>
      </c>
      <c r="AM45" s="80"/>
      <c r="AN45" s="35" t="str">
        <f>IF(キューシート計算用!B113&lt;&gt;"",キューシート計算用!B113,"")</f>
        <v/>
      </c>
      <c r="AO45" s="79" t="str">
        <f>IF(キューシート計算用!K113&lt;&gt;"",キューシート計算用!K113,"")</f>
        <v/>
      </c>
      <c r="AP45" s="80"/>
      <c r="AQ45" s="35" t="str">
        <f>IF(キューシート計算用!B122&lt;&gt;"",キューシート計算用!B122,"")</f>
        <v/>
      </c>
      <c r="AR45" s="79" t="str">
        <f>IF(キューシート計算用!K122&lt;&gt;"",キューシート計算用!K122,"")</f>
        <v/>
      </c>
      <c r="AS45" s="80"/>
      <c r="AT45" s="35" t="str">
        <f>IF(キューシート計算用!B131&lt;&gt;"",キューシート計算用!B131,"")</f>
        <v/>
      </c>
      <c r="AU45" s="79" t="str">
        <f>IF(キューシート計算用!K131&lt;&gt;"",キューシート計算用!K131,"")</f>
        <v/>
      </c>
      <c r="AV45" s="80"/>
      <c r="AW45" s="35" t="str">
        <f>IF(キューシート計算用!B140&lt;&gt;"",キューシート計算用!B140,"")</f>
        <v/>
      </c>
      <c r="AX45" s="79" t="str">
        <f>IF(キューシート計算用!K140&lt;&gt;"",キューシート計算用!K140,"")</f>
        <v/>
      </c>
      <c r="AY45" s="80"/>
      <c r="AZ45" s="35" t="str">
        <f>IF(キューシート計算用!B149&lt;&gt;"",キューシート計算用!B149,"")</f>
        <v/>
      </c>
      <c r="BA45" s="79" t="str">
        <f>IF(キューシート計算用!K149&lt;&gt;"",キューシート計算用!K149,"")</f>
        <v/>
      </c>
      <c r="BB45" s="80"/>
      <c r="BC45" s="35" t="str">
        <f>IF(キューシート計算用!B158&lt;&gt;"",キューシート計算用!B158,"")</f>
        <v/>
      </c>
      <c r="BD45" s="79" t="str">
        <f>IF(キューシート計算用!K158&lt;&gt;"",キューシート計算用!K158,"")</f>
        <v/>
      </c>
      <c r="BE45" s="80"/>
      <c r="BF45" s="35" t="str">
        <f>IF(キューシート計算用!B167&lt;&gt;"",キューシート計算用!B167,"")</f>
        <v/>
      </c>
      <c r="BG45" s="79" t="str">
        <f>IF(キューシート計算用!K167&lt;&gt;"",キューシート計算用!K167,"")</f>
        <v/>
      </c>
      <c r="BH45" s="80"/>
      <c r="BI45" s="35" t="str">
        <f>IF(キューシート計算用!B176&lt;&gt;"",キューシート計算用!B176,"")</f>
        <v/>
      </c>
      <c r="BJ45" s="79" t="str">
        <f>IF(キューシート計算用!K176&lt;&gt;"",キューシート計算用!K176,"")</f>
        <v/>
      </c>
      <c r="BK45" s="80"/>
      <c r="BL45" s="35" t="str">
        <f>IF(キューシート計算用!B185&lt;&gt;"",キューシート計算用!B185,"")</f>
        <v/>
      </c>
      <c r="BM45" s="79" t="str">
        <f>IF(キューシート計算用!K185&lt;&gt;"",キューシート計算用!K185,"")</f>
        <v/>
      </c>
      <c r="BN45" s="80"/>
      <c r="BO45" s="35" t="str">
        <f>IF(キューシート計算用!B194&lt;&gt;"",キューシート計算用!B194,"")</f>
        <v/>
      </c>
      <c r="BP45" s="79" t="str">
        <f>IF(キューシート計算用!K194&lt;&gt;"",キューシート計算用!K194,"")</f>
        <v/>
      </c>
      <c r="BQ45" s="80"/>
    </row>
    <row r="46" spans="1:69" x14ac:dyDescent="0.2">
      <c r="D46" s="36" t="str">
        <f>IF(キューシート計算用!M7&lt;&gt;"",キューシート計算用!M7,"")</f>
        <v/>
      </c>
      <c r="F46" s="31"/>
      <c r="G46" s="36" t="str">
        <f>IF(キューシート計算用!M16&lt;&gt;"",キューシート計算用!M16,"")</f>
        <v/>
      </c>
      <c r="I46" s="31"/>
      <c r="J46" s="36" t="str">
        <f>IF(キューシート計算用!M23&lt;&gt;"",キューシート計算用!M23,"")</f>
        <v/>
      </c>
      <c r="L46" s="31"/>
      <c r="M46" s="36" t="str">
        <f>IF(キューシート計算用!M32&lt;&gt;"",キューシート計算用!M32,"")</f>
        <v/>
      </c>
      <c r="O46" s="31"/>
      <c r="P46" s="36" t="str">
        <f>IF(キューシート計算用!M41&lt;&gt;"",キューシート計算用!M41,"")</f>
        <v/>
      </c>
      <c r="R46" s="31"/>
      <c r="S46" s="36" t="str">
        <f>IF(キューシート計算用!M51&lt;&gt;"",キューシート計算用!M51,"")</f>
        <v/>
      </c>
      <c r="U46" s="31"/>
      <c r="V46" s="36" t="str">
        <f>IF(キューシート計算用!M60&lt;&gt;"",キューシート計算用!M60,"")</f>
        <v/>
      </c>
      <c r="X46" s="31"/>
      <c r="Y46" s="36" t="str">
        <f>IF(キューシート計算用!M70&lt;&gt;"",キューシート計算用!M70,"")</f>
        <v/>
      </c>
      <c r="AA46" s="31"/>
      <c r="AB46" s="36" t="str">
        <f>IF(キューシート計算用!M78&lt;&gt;"",キューシート計算用!M78,"")</f>
        <v/>
      </c>
      <c r="AD46" s="31"/>
      <c r="AE46" s="36" t="e">
        <f>IF(キューシート計算用!#REF!&lt;&gt;"",キューシート計算用!#REF!,"")</f>
        <v>#REF!</v>
      </c>
      <c r="AG46" s="31"/>
      <c r="AH46" s="36">
        <f>IF(キューシート計算用!N95&lt;&gt;"",キューシート計算用!N95,"")</f>
        <v>3.5</v>
      </c>
      <c r="AJ46" s="31"/>
      <c r="AK46" s="36" t="str">
        <f>IF(キューシート計算用!M104&lt;&gt;"",キューシート計算用!M104,"")</f>
        <v/>
      </c>
      <c r="AM46" s="31"/>
      <c r="AN46" s="36" t="str">
        <f>IF(キューシート計算用!M113&lt;&gt;"",キューシート計算用!M113,"")</f>
        <v/>
      </c>
      <c r="AP46" s="31"/>
      <c r="AQ46" s="36" t="str">
        <f>IF(キューシート計算用!M122&lt;&gt;"",キューシート計算用!M122,"")</f>
        <v/>
      </c>
      <c r="AS46" s="31"/>
      <c r="AT46" s="36" t="str">
        <f>IF(キューシート計算用!M131&lt;&gt;"",キューシート計算用!M131,"")</f>
        <v/>
      </c>
      <c r="AV46" s="31"/>
      <c r="AW46" s="36" t="str">
        <f>IF(キューシート計算用!M140&lt;&gt;"",キューシート計算用!M140,"")</f>
        <v/>
      </c>
      <c r="AY46" s="31"/>
      <c r="AZ46" s="36" t="str">
        <f>IF(キューシート計算用!M149&lt;&gt;"",キューシート計算用!M149,"")</f>
        <v/>
      </c>
      <c r="BB46" s="31"/>
      <c r="BC46" s="36" t="str">
        <f>IF(キューシート計算用!M158&lt;&gt;"",キューシート計算用!M158,"")</f>
        <v/>
      </c>
      <c r="BF46" s="36" t="str">
        <f>IF(キューシート計算用!M167&lt;&gt;"",キューシート計算用!M167,"")</f>
        <v/>
      </c>
      <c r="BI46" s="36" t="str">
        <f>IF(キューシート計算用!M176&lt;&gt;"",キューシート計算用!M176,"")</f>
        <v/>
      </c>
      <c r="BL46" s="36" t="str">
        <f>IF(キューシート計算用!M185&lt;&gt;"",キューシート計算用!M185,"")</f>
        <v/>
      </c>
      <c r="BO46" s="36" t="str">
        <f>IF(キューシート計算用!M194&lt;&gt;"",キューシート計算用!M194,"")</f>
        <v/>
      </c>
      <c r="BQ46" s="31"/>
    </row>
    <row r="47" spans="1:69" x14ac:dyDescent="0.2">
      <c r="A47" s="9" t="s">
        <v>11</v>
      </c>
      <c r="B47"/>
      <c r="C47"/>
      <c r="D47" s="36" t="str">
        <f>IF(キューシート計算用!N7&lt;&gt;"",キューシート計算用!N7,"")</f>
        <v/>
      </c>
      <c r="F47" s="31"/>
      <c r="G47" s="36" t="str">
        <f>IF(キューシート計算用!N16&lt;&gt;"",キューシート計算用!N16,"")</f>
        <v/>
      </c>
      <c r="I47" s="31"/>
      <c r="J47" s="36" t="str">
        <f>IF(キューシート計算用!N23&lt;&gt;"",キューシート計算用!N23,"")</f>
        <v/>
      </c>
      <c r="L47" s="31"/>
      <c r="M47" s="36" t="str">
        <f>IF(キューシート計算用!N32&lt;&gt;"",キューシート計算用!N32,"")</f>
        <v/>
      </c>
      <c r="O47" s="31"/>
      <c r="P47" s="36" t="str">
        <f>IF(キューシート計算用!N41&lt;&gt;"",キューシート計算用!N41,"")</f>
        <v/>
      </c>
      <c r="R47" s="31"/>
      <c r="S47" s="36" t="str">
        <f>IF(キューシート計算用!N51&lt;&gt;"",キューシート計算用!N51,"")</f>
        <v/>
      </c>
      <c r="U47" s="31"/>
      <c r="V47" s="36" t="str">
        <f>IF(キューシート計算用!N60&lt;&gt;"",キューシート計算用!N60,"")</f>
        <v/>
      </c>
      <c r="X47" s="31"/>
      <c r="Y47" s="36" t="str">
        <f>IF(キューシート計算用!N70&lt;&gt;"",キューシート計算用!N70,"")</f>
        <v/>
      </c>
      <c r="AA47" s="31"/>
      <c r="AB47" s="36" t="str">
        <f>IF(キューシート計算用!N78&lt;&gt;"",キューシート計算用!N78,"")</f>
        <v/>
      </c>
      <c r="AD47" s="31"/>
      <c r="AE47" s="36" t="e">
        <f>IF(キューシート計算用!#REF!&lt;&gt;"",キューシート計算用!#REF!,"")</f>
        <v>#REF!</v>
      </c>
      <c r="AG47" s="31"/>
      <c r="AH47" s="36" t="e">
        <f>IF(キューシート計算用!#REF!&lt;&gt;"",キューシート計算用!#REF!,"")</f>
        <v>#REF!</v>
      </c>
      <c r="AJ47" s="31"/>
      <c r="AK47" s="36" t="str">
        <f>IF(キューシート計算用!N104&lt;&gt;"",キューシート計算用!N104,"")</f>
        <v/>
      </c>
      <c r="AM47" s="31"/>
      <c r="AN47" s="36" t="str">
        <f>IF(キューシート計算用!N113&lt;&gt;"",キューシート計算用!N113,"")</f>
        <v/>
      </c>
      <c r="AP47" s="31"/>
      <c r="AQ47" s="36" t="str">
        <f>IF(キューシート計算用!N122&lt;&gt;"",キューシート計算用!N122,"")</f>
        <v/>
      </c>
      <c r="AS47" s="31"/>
      <c r="AT47" s="36" t="str">
        <f>IF(キューシート計算用!N131&lt;&gt;"",キューシート計算用!N131,"")</f>
        <v/>
      </c>
      <c r="AV47" s="31"/>
      <c r="AW47" s="36" t="str">
        <f>IF(キューシート計算用!N140&lt;&gt;"",キューシート計算用!N140,"")</f>
        <v/>
      </c>
      <c r="AY47" s="31"/>
      <c r="AZ47" s="36" t="str">
        <f>IF(キューシート計算用!N149&lt;&gt;"",キューシート計算用!N149,"")</f>
        <v/>
      </c>
      <c r="BB47" s="31"/>
      <c r="BC47" s="36" t="str">
        <f>IF(キューシート計算用!N158&lt;&gt;"",キューシート計算用!N158,"")</f>
        <v/>
      </c>
      <c r="BF47" s="36" t="str">
        <f>IF(キューシート計算用!N167&lt;&gt;"",キューシート計算用!N167,"")</f>
        <v/>
      </c>
      <c r="BI47" s="36" t="str">
        <f>IF(キューシート計算用!N176&lt;&gt;"",キューシート計算用!N176,"")</f>
        <v/>
      </c>
      <c r="BL47" s="36" t="str">
        <f>IF(キューシート計算用!N185&lt;&gt;"",キューシート計算用!N185,"")</f>
        <v/>
      </c>
      <c r="BO47" s="36" t="str">
        <f>IF(キューシート計算用!N194&lt;&gt;"",キューシート計算用!N194,"")</f>
        <v/>
      </c>
      <c r="BQ47" s="31"/>
    </row>
    <row r="48" spans="1:69" x14ac:dyDescent="0.2">
      <c r="A48" s="9" t="s">
        <v>12</v>
      </c>
      <c r="B48"/>
      <c r="C48"/>
      <c r="D48" s="37">
        <f>IF(キューシート計算用!C7&lt;&gt;"",キューシート計算用!C7,"")</f>
        <v>8.6000000000000014</v>
      </c>
      <c r="F48" s="31"/>
      <c r="G48" s="37">
        <f>IF(キューシート計算用!C16&lt;&gt;"",キューシート計算用!C16,"")</f>
        <v>9.6000000000000014</v>
      </c>
      <c r="I48" s="31"/>
      <c r="J48" s="37">
        <f>IF(キューシート計算用!C23&lt;&gt;"",キューシート計算用!C23,"")</f>
        <v>4.3000000000000114</v>
      </c>
      <c r="L48" s="31"/>
      <c r="M48" s="37">
        <f>IF(キューシート計算用!C32&lt;&gt;"",キューシート計算用!C32,"")</f>
        <v>5.5999999999999943</v>
      </c>
      <c r="O48" s="31"/>
      <c r="P48" s="37">
        <f>IF(キューシート計算用!C41&lt;&gt;"",キューシート計算用!C41,"")</f>
        <v>4.8999999999999773</v>
      </c>
      <c r="R48" s="31"/>
      <c r="S48" s="37">
        <f>IF(キューシート計算用!C51&lt;&gt;"",キューシート計算用!C51,"")</f>
        <v>9.9999999999965894E-2</v>
      </c>
      <c r="U48" s="31"/>
      <c r="V48" s="37">
        <f>IF(キューシート計算用!C60&lt;&gt;"",キューシート計算用!C60,"")</f>
        <v>0.19999999999998863</v>
      </c>
      <c r="X48" s="31"/>
      <c r="Y48" s="37">
        <f>IF(キューシート計算用!C70&lt;&gt;"",キューシート計算用!C70,"")</f>
        <v>6.8000000000000114</v>
      </c>
      <c r="AA48" s="31"/>
      <c r="AB48" s="37">
        <f>IF(キューシート計算用!C78&lt;&gt;"",キューシート計算用!C78,"")</f>
        <v>29.200000000000045</v>
      </c>
      <c r="AD48" s="31"/>
      <c r="AE48" s="37" t="e">
        <f>IF(キューシート計算用!#REF!&lt;&gt;"",キューシート計算用!#REF!,"")</f>
        <v>#REF!</v>
      </c>
      <c r="AG48" s="31"/>
      <c r="AH48" s="37">
        <f>IF(キューシート計算用!C95&lt;&gt;"",キューシート計算用!C95,"")</f>
        <v>6.5</v>
      </c>
      <c r="AJ48" s="31"/>
      <c r="AK48" s="37" t="str">
        <f>IF(キューシート計算用!C104&lt;&gt;"",キューシート計算用!C104,"")</f>
        <v/>
      </c>
      <c r="AM48" s="31"/>
      <c r="AN48" s="37" t="str">
        <f>IF(キューシート計算用!C113&lt;&gt;"",キューシート計算用!C113,"")</f>
        <v/>
      </c>
      <c r="AP48" s="31"/>
      <c r="AQ48" s="37" t="str">
        <f>IF(キューシート計算用!C122&lt;&gt;"",キューシート計算用!C122,"")</f>
        <v/>
      </c>
      <c r="AS48" s="31"/>
      <c r="AT48" s="37" t="str">
        <f>IF(キューシート計算用!C131&lt;&gt;"",キューシート計算用!C131,"")</f>
        <v/>
      </c>
      <c r="AV48" s="31"/>
      <c r="AW48" s="37" t="str">
        <f>IF(キューシート計算用!C140&lt;&gt;"",キューシート計算用!C140,"")</f>
        <v/>
      </c>
      <c r="AY48" s="31"/>
      <c r="AZ48" s="37" t="str">
        <f>IF(キューシート計算用!C149&lt;&gt;"",キューシート計算用!C149,"")</f>
        <v/>
      </c>
      <c r="BB48" s="31"/>
      <c r="BC48" s="37" t="str">
        <f>IF(キューシート計算用!C158&lt;&gt;"",キューシート計算用!C158,"")</f>
        <v/>
      </c>
      <c r="BF48" s="37" t="str">
        <f>IF(キューシート計算用!C167&lt;&gt;"",キューシート計算用!C167,"")</f>
        <v/>
      </c>
      <c r="BI48" s="37" t="str">
        <f>IF(キューシート計算用!C176&lt;&gt;"",キューシート計算用!C176,"")</f>
        <v/>
      </c>
      <c r="BL48" s="37" t="str">
        <f>IF(キューシート計算用!C185&lt;&gt;"",キューシート計算用!C185,"")</f>
        <v/>
      </c>
      <c r="BO48" s="37" t="str">
        <f>IF(キューシート計算用!C194&lt;&gt;"",キューシート計算用!C194,"")</f>
        <v/>
      </c>
      <c r="BQ48" s="31"/>
    </row>
    <row r="49" spans="1:72" x14ac:dyDescent="0.2">
      <c r="A49" s="9" t="s">
        <v>13</v>
      </c>
      <c r="B49"/>
      <c r="C49"/>
      <c r="D49" s="38">
        <f>IF(キューシート計算用!D7&lt;&gt;"",キューシート計算用!D7,"")</f>
        <v>11.8</v>
      </c>
      <c r="F49" s="31"/>
      <c r="G49" s="38">
        <f>IF(キューシート計算用!D16&lt;&gt;"",キューシート計算用!D16,"")</f>
        <v>17.5</v>
      </c>
      <c r="I49" s="31"/>
      <c r="J49" s="38">
        <f>IF(キューシート計算用!D23&lt;&gt;"",キューシート計算用!D23,"")</f>
        <v>38.400000000000006</v>
      </c>
      <c r="L49" s="31"/>
      <c r="M49" s="38">
        <f>IF(キューシート計算用!D32&lt;&gt;"",キューシート計算用!D32,"")</f>
        <v>29.799999999999983</v>
      </c>
      <c r="O49" s="31"/>
      <c r="P49" s="38">
        <f>IF(キューシート計算用!D41&lt;&gt;"",キューシート計算用!D41,"")</f>
        <v>25.199999999999989</v>
      </c>
      <c r="R49" s="31"/>
      <c r="S49" s="38">
        <f>IF(キューシート計算用!D51&lt;&gt;"",キューシート計算用!D51,"")</f>
        <v>8.3999999999999773</v>
      </c>
      <c r="U49" s="31"/>
      <c r="V49" s="38">
        <f>IF(キューシート計算用!D60&lt;&gt;"",キューシート計算用!D60,"")</f>
        <v>13.800000000000011</v>
      </c>
      <c r="X49" s="31"/>
      <c r="Y49" s="38">
        <f>IF(キューシート計算用!D70&lt;&gt;"",キューシート計算用!D70,"")</f>
        <v>6.8000000000000114</v>
      </c>
      <c r="AA49" s="31"/>
      <c r="AB49" s="38">
        <f>IF(キューシート計算用!D78&lt;&gt;"",キューシート計算用!D78,"")</f>
        <v>49.199999999999989</v>
      </c>
      <c r="AD49" s="31"/>
      <c r="AE49" s="38" t="e">
        <f>IF(キューシート計算用!#REF!&lt;&gt;"",キューシート計算用!#REF!,"")</f>
        <v>#REF!</v>
      </c>
      <c r="AG49" s="31"/>
      <c r="AH49" s="38">
        <f>IF(キューシート計算用!D95&lt;&gt;"",キューシート計算用!D95,"")</f>
        <v>44.300000000000068</v>
      </c>
      <c r="AJ49" s="31"/>
      <c r="AK49" s="38" t="str">
        <f>IF(キューシート計算用!D104&lt;&gt;"",キューシート計算用!D104,"")</f>
        <v/>
      </c>
      <c r="AM49" s="31"/>
      <c r="AN49" s="38" t="str">
        <f>IF(キューシート計算用!D113&lt;&gt;"",キューシート計算用!D113,"")</f>
        <v/>
      </c>
      <c r="AP49" s="31"/>
      <c r="AQ49" s="38" t="str">
        <f>IF(キューシート計算用!D122&lt;&gt;"",キューシート計算用!D122,"")</f>
        <v/>
      </c>
      <c r="AS49" s="31"/>
      <c r="AT49" s="38" t="str">
        <f>IF(キューシート計算用!D131&lt;&gt;"",キューシート計算用!D131,"")</f>
        <v/>
      </c>
      <c r="AV49" s="31"/>
      <c r="AW49" s="38" t="str">
        <f>IF(キューシート計算用!D140&lt;&gt;"",キューシート計算用!D140,"")</f>
        <v/>
      </c>
      <c r="AY49" s="31"/>
      <c r="AZ49" s="38" t="str">
        <f>IF(キューシート計算用!D149&lt;&gt;"",キューシート計算用!D149,"")</f>
        <v/>
      </c>
      <c r="BB49" s="31"/>
      <c r="BC49" s="38" t="str">
        <f>IF(キューシート計算用!D158&lt;&gt;"",キューシート計算用!D158,"")</f>
        <v/>
      </c>
      <c r="BF49" s="38" t="str">
        <f>IF(キューシート計算用!D167&lt;&gt;"",キューシート計算用!D167,"")</f>
        <v/>
      </c>
      <c r="BI49" s="38" t="str">
        <f>IF(キューシート計算用!D176&lt;&gt;"",キューシート計算用!D176,"")</f>
        <v/>
      </c>
      <c r="BL49" s="38" t="str">
        <f>IF(キューシート計算用!D185&lt;&gt;"",キューシート計算用!D185,"")</f>
        <v/>
      </c>
      <c r="BO49" s="38" t="str">
        <f>IF(キューシート計算用!D194&lt;&gt;"",キューシート計算用!D194,"")</f>
        <v/>
      </c>
      <c r="BQ49" s="31"/>
    </row>
    <row r="50" spans="1:72" x14ac:dyDescent="0.2">
      <c r="A50" s="9" t="s">
        <v>14</v>
      </c>
      <c r="B50"/>
      <c r="C50"/>
      <c r="D50" s="39">
        <f>IF(キューシート計算用!E7&lt;&gt;"",キューシート計算用!E7,"")</f>
        <v>11.8</v>
      </c>
      <c r="E50" s="32"/>
      <c r="F50" s="33"/>
      <c r="G50" s="39">
        <f>IF(キューシート計算用!E16&lt;&gt;"",キューシート計算用!E16,"")</f>
        <v>52.5</v>
      </c>
      <c r="H50" s="32"/>
      <c r="I50" s="33"/>
      <c r="J50" s="39">
        <f>IF(キューシート計算用!E23&lt;&gt;"",キューシート計算用!E23,"")</f>
        <v>155</v>
      </c>
      <c r="K50" s="32"/>
      <c r="L50" s="33"/>
      <c r="M50" s="39">
        <f>IF(キューシート計算用!E32&lt;&gt;"",キューシート計算用!E32,"")</f>
        <v>238.7</v>
      </c>
      <c r="N50" s="32"/>
      <c r="O50" s="33"/>
      <c r="P50" s="39">
        <f>IF(キューシート計算用!E41&lt;&gt;"",キューシート計算用!E41,"")</f>
        <v>277.7</v>
      </c>
      <c r="Q50" s="32"/>
      <c r="R50" s="33"/>
      <c r="S50" s="39">
        <f>IF(キューシート計算用!E51&lt;&gt;"",キューシート計算用!E51,"")</f>
        <v>311.7</v>
      </c>
      <c r="T50" s="32"/>
      <c r="U50" s="33"/>
      <c r="V50" s="39">
        <f>IF(キューシート計算用!E60&lt;&gt;"",キューシート計算用!E60,"")</f>
        <v>350.90000000000003</v>
      </c>
      <c r="W50" s="32"/>
      <c r="X50" s="33"/>
      <c r="Y50" s="39">
        <f>IF(キューシート計算用!E70&lt;&gt;"",キューシート計算用!E70,"")</f>
        <v>376.8</v>
      </c>
      <c r="Z50" s="32"/>
      <c r="AA50" s="33"/>
      <c r="AB50" s="39">
        <f>IF(キューシート計算用!E78&lt;&gt;"",キューシート計算用!E78,"")</f>
        <v>453.90000000000003</v>
      </c>
      <c r="AC50" s="32"/>
      <c r="AD50" s="33"/>
      <c r="AE50" s="39" t="e">
        <f>IF(キューシート計算用!#REF!&lt;&gt;"",キューシート計算用!#REF!,"")</f>
        <v>#REF!</v>
      </c>
      <c r="AF50" s="32"/>
      <c r="AG50" s="33"/>
      <c r="AH50" s="39">
        <f>IF(キューシート計算用!E95&lt;&gt;"",キューシート計算用!E95,"")</f>
        <v>609.1</v>
      </c>
      <c r="AI50" s="32"/>
      <c r="AJ50" s="33"/>
      <c r="AK50" s="39" t="str">
        <f>IF(キューシート計算用!E104&lt;&gt;"",キューシート計算用!E104,"")</f>
        <v/>
      </c>
      <c r="AL50" s="32"/>
      <c r="AM50" s="33"/>
      <c r="AN50" s="39" t="str">
        <f>IF(キューシート計算用!E113&lt;&gt;"",キューシート計算用!E113,"")</f>
        <v/>
      </c>
      <c r="AO50" s="32"/>
      <c r="AP50" s="33"/>
      <c r="AQ50" s="39" t="str">
        <f>IF(キューシート計算用!E122&lt;&gt;"",キューシート計算用!E122,"")</f>
        <v/>
      </c>
      <c r="AR50" s="32"/>
      <c r="AS50" s="33"/>
      <c r="AT50" s="39" t="str">
        <f>IF(キューシート計算用!E131&lt;&gt;"",キューシート計算用!E131,"")</f>
        <v/>
      </c>
      <c r="AU50" s="32"/>
      <c r="AV50" s="33"/>
      <c r="AW50" s="39" t="str">
        <f>IF(キューシート計算用!E140&lt;&gt;"",キューシート計算用!E140,"")</f>
        <v/>
      </c>
      <c r="AX50" s="32"/>
      <c r="AY50" s="33"/>
      <c r="AZ50" s="39" t="str">
        <f>IF(キューシート計算用!E149&lt;&gt;"",キューシート計算用!E149,"")</f>
        <v/>
      </c>
      <c r="BA50" s="32"/>
      <c r="BB50" s="33"/>
      <c r="BC50" s="39" t="str">
        <f>IF(キューシート計算用!E158&lt;&gt;"",キューシート計算用!E158,"")</f>
        <v/>
      </c>
      <c r="BF50" s="39" t="str">
        <f>IF(キューシート計算用!E167&lt;&gt;"",キューシート計算用!E167,"")</f>
        <v/>
      </c>
      <c r="BI50" s="39" t="str">
        <f>IF(キューシート計算用!E176&lt;&gt;"",キューシート計算用!E176,"")</f>
        <v/>
      </c>
      <c r="BL50" s="39" t="str">
        <f>IF(キューシート計算用!E185&lt;&gt;"",キューシート計算用!E185,"")</f>
        <v/>
      </c>
      <c r="BO50" s="39" t="str">
        <f>IF(キューシート計算用!E194&lt;&gt;"",キューシート計算用!E194,"")</f>
        <v/>
      </c>
      <c r="BQ50" s="31"/>
    </row>
    <row r="51" spans="1:72" x14ac:dyDescent="0.2">
      <c r="A51" s="9" t="s">
        <v>15</v>
      </c>
      <c r="B51"/>
      <c r="C51"/>
      <c r="D51" s="34">
        <f>IF(キューシート計算用!A6&lt;&gt;"",キューシート計算用!A6,"")</f>
        <v>2</v>
      </c>
      <c r="E51" s="77" t="str">
        <f>IF(キューシート計算用!F6&lt;&gt;"",キューシート計算用!F6,"")</f>
        <v>田野町</v>
      </c>
      <c r="F51" s="78"/>
      <c r="G51" s="34">
        <f>IF(キューシート計算用!A15&lt;&gt;"",キューシート計算用!A15,"")</f>
        <v>11</v>
      </c>
      <c r="H51" s="77" t="str">
        <f>IF(キューシート計算用!F15&lt;&gt;"",キューシート計算用!F15,"")</f>
        <v/>
      </c>
      <c r="I51" s="78"/>
      <c r="J51" s="34" t="e">
        <f>IF(キューシート計算用!#REF!&lt;&gt;"",キューシート計算用!#REF!,"")</f>
        <v>#REF!</v>
      </c>
      <c r="K51" s="77" t="e">
        <f>IF(キューシート計算用!#REF!&lt;&gt;"",キューシート計算用!#REF!,"")</f>
        <v>#REF!</v>
      </c>
      <c r="L51" s="78"/>
      <c r="M51" s="34">
        <f>IF(キューシート計算用!A31&lt;&gt;"",キューシート計算用!A31,"")</f>
        <v>27</v>
      </c>
      <c r="N51" s="77" t="str">
        <f>IF(キューシート計算用!F31&lt;&gt;"",キューシート計算用!F31,"")</f>
        <v>山崎</v>
      </c>
      <c r="O51" s="78"/>
      <c r="P51" s="34" t="e">
        <f>IF(キューシート計算用!#REF!&lt;&gt;"",キューシート計算用!#REF!,"")</f>
        <v>#REF!</v>
      </c>
      <c r="Q51" s="77" t="e">
        <f>IF(キューシート計算用!#REF!&lt;&gt;"",キューシート計算用!#REF!,"")</f>
        <v>#REF!</v>
      </c>
      <c r="R51" s="78"/>
      <c r="S51" s="34">
        <f>IF(キューシート計算用!A50&lt;&gt;"",キューシート計算用!A50,"")</f>
        <v>46</v>
      </c>
      <c r="T51" s="77" t="str">
        <f>IF(キューシート計算用!F50&lt;&gt;"",キューシート計算用!F50,"")</f>
        <v>鴨島三叉路</v>
      </c>
      <c r="U51" s="78"/>
      <c r="V51" s="34">
        <f>IF(キューシート計算用!A59&lt;&gt;"",キューシート計算用!A59,"")</f>
        <v>55</v>
      </c>
      <c r="W51" s="77" t="str">
        <f>IF(キューシート計算用!F59&lt;&gt;"",キューシート計算用!F59,"")</f>
        <v/>
      </c>
      <c r="X51" s="78"/>
      <c r="Y51" s="34">
        <f>IF(キューシート計算用!A68&lt;&gt;"",キューシート計算用!A68,"")</f>
        <v>64</v>
      </c>
      <c r="Z51" s="77" t="str">
        <f>IF(キューシート計算用!F68&lt;&gt;"",キューシート計算用!F68,"")</f>
        <v/>
      </c>
      <c r="AA51" s="78"/>
      <c r="AB51" s="34" t="e">
        <f>IF(キューシート計算用!#REF!&lt;&gt;"",キューシート計算用!#REF!,"")</f>
        <v>#REF!</v>
      </c>
      <c r="AC51" s="77" t="e">
        <f>IF(キューシート計算用!#REF!&lt;&gt;"",キューシート計算用!#REF!,"")</f>
        <v>#REF!</v>
      </c>
      <c r="AD51" s="78"/>
      <c r="AE51" s="34">
        <f>IF(キューシート計算用!A86&lt;&gt;"",キューシート計算用!A86,"")</f>
        <v>82</v>
      </c>
      <c r="AF51" s="77" t="str">
        <f>IF(キューシート計算用!F86&lt;&gt;"",キューシート計算用!F86,"")</f>
        <v/>
      </c>
      <c r="AG51" s="78"/>
      <c r="AH51" s="34">
        <f>IF(キューシート計算用!A94&lt;&gt;"",キューシート計算用!A94,"")</f>
        <v>90</v>
      </c>
      <c r="AI51" s="77" t="str">
        <f>IF(キューシート計算用!F94&lt;&gt;"",キューシート計算用!F94,"")</f>
        <v>仁神堂町</v>
      </c>
      <c r="AJ51" s="78"/>
      <c r="AK51" s="34" t="str">
        <f>IF(キューシート計算用!A103&lt;&gt;"",キューシート計算用!A103,"")</f>
        <v/>
      </c>
      <c r="AL51" s="77" t="str">
        <f>IF(キューシート計算用!F103&lt;&gt;"",キューシート計算用!F103,"")</f>
        <v/>
      </c>
      <c r="AM51" s="78"/>
      <c r="AN51" s="34" t="str">
        <f>IF(キューシート計算用!A112&lt;&gt;"",キューシート計算用!A112,"")</f>
        <v/>
      </c>
      <c r="AO51" s="77" t="str">
        <f>IF(キューシート計算用!F112&lt;&gt;"",キューシート計算用!F112,"")</f>
        <v/>
      </c>
      <c r="AP51" s="78"/>
      <c r="AQ51" s="34" t="str">
        <f>IF(キューシート計算用!A121&lt;&gt;"",キューシート計算用!A121,"")</f>
        <v/>
      </c>
      <c r="AR51" s="77" t="str">
        <f>IF(キューシート計算用!F121&lt;&gt;"",キューシート計算用!F121,"")</f>
        <v/>
      </c>
      <c r="AS51" s="78"/>
      <c r="AT51" s="34" t="str">
        <f>IF(キューシート計算用!A130&lt;&gt;"",キューシート計算用!A130,"")</f>
        <v/>
      </c>
      <c r="AU51" s="77" t="str">
        <f>IF(キューシート計算用!F130&lt;&gt;"",キューシート計算用!F130,"")</f>
        <v/>
      </c>
      <c r="AV51" s="78"/>
      <c r="AW51" s="34" t="str">
        <f>IF(キューシート計算用!A139&lt;&gt;"",キューシート計算用!A139,"")</f>
        <v/>
      </c>
      <c r="AX51" s="77" t="str">
        <f>IF(キューシート計算用!F139&lt;&gt;"",キューシート計算用!F139,"")</f>
        <v/>
      </c>
      <c r="AY51" s="78"/>
      <c r="AZ51" s="34" t="str">
        <f>IF(キューシート計算用!A148&lt;&gt;"",キューシート計算用!A148,"")</f>
        <v/>
      </c>
      <c r="BA51" s="77" t="str">
        <f>IF(キューシート計算用!F148&lt;&gt;"",キューシート計算用!F148,"")</f>
        <v/>
      </c>
      <c r="BB51" s="78"/>
      <c r="BC51" s="34" t="str">
        <f>IF(キューシート計算用!A157&lt;&gt;"",キューシート計算用!A157,"")</f>
        <v/>
      </c>
      <c r="BD51" s="77" t="str">
        <f>IF(キューシート計算用!F157&lt;&gt;"",キューシート計算用!F157,"")</f>
        <v/>
      </c>
      <c r="BE51" s="78"/>
      <c r="BF51" s="34" t="str">
        <f>IF(キューシート計算用!A166&lt;&gt;"",キューシート計算用!A166,"")</f>
        <v/>
      </c>
      <c r="BG51" s="77" t="str">
        <f>IF(キューシート計算用!F166&lt;&gt;"",キューシート計算用!F166,"")</f>
        <v/>
      </c>
      <c r="BH51" s="78"/>
      <c r="BI51" s="34" t="str">
        <f>IF(キューシート計算用!A175&lt;&gt;"",キューシート計算用!A175,"")</f>
        <v/>
      </c>
      <c r="BJ51" s="77" t="str">
        <f>IF(キューシート計算用!F175&lt;&gt;"",キューシート計算用!F175,"")</f>
        <v/>
      </c>
      <c r="BK51" s="78"/>
      <c r="BL51" s="34" t="str">
        <f>IF(キューシート計算用!A184&lt;&gt;"",キューシート計算用!A184,"")</f>
        <v/>
      </c>
      <c r="BM51" s="77" t="str">
        <f>IF(キューシート計算用!F184&lt;&gt;"",キューシート計算用!F184,"")</f>
        <v/>
      </c>
      <c r="BN51" s="78"/>
      <c r="BO51" s="34" t="str">
        <f>IF(キューシート計算用!A193&lt;&gt;"",キューシート計算用!A193,"")</f>
        <v/>
      </c>
      <c r="BP51" s="77" t="str">
        <f>IF(キューシート計算用!F193&lt;&gt;"",キューシート計算用!F193,"")</f>
        <v/>
      </c>
      <c r="BQ51" s="78"/>
      <c r="BR51" s="10" t="str">
        <f>IF(キューシート計算用!A202&lt;&gt;"",キューシート計算用!A202,"")</f>
        <v/>
      </c>
      <c r="BS51" s="81" t="str">
        <f>IF(キューシート計算用!F202&lt;&gt;"",キューシート計算用!F202,"")</f>
        <v/>
      </c>
      <c r="BT51" s="82"/>
    </row>
    <row r="52" spans="1:72" x14ac:dyDescent="0.2">
      <c r="A52" s="9" t="s">
        <v>16</v>
      </c>
      <c r="B52"/>
      <c r="C52"/>
      <c r="D52" s="35" t="str">
        <f>IF(キューシート計算用!B6&lt;&gt;"",キューシート計算用!B6,"")</f>
        <v/>
      </c>
      <c r="E52" s="79" t="str">
        <f>IF(キューシート計算用!K6&lt;&gt;"",キューシート計算用!K6,"")</f>
        <v>日光　国道121号</v>
      </c>
      <c r="F52" s="80"/>
      <c r="G52" s="35" t="str">
        <f>IF(キューシート計算用!B15&lt;&gt;"",キューシート計算用!B15,"")</f>
        <v/>
      </c>
      <c r="H52" s="79" t="str">
        <f>IF(キューシート計算用!K15&lt;&gt;"",キューシート計算用!K15,"")</f>
        <v/>
      </c>
      <c r="I52" s="80"/>
      <c r="J52" s="35" t="e">
        <f>IF(キューシート計算用!#REF!&lt;&gt;"",キューシート計算用!#REF!,"")</f>
        <v>#REF!</v>
      </c>
      <c r="K52" s="79" t="e">
        <f>IF(キューシート計算用!#REF!&lt;&gt;"",キューシート計算用!#REF!,"")</f>
        <v>#REF!</v>
      </c>
      <c r="L52" s="80"/>
      <c r="M52" s="35" t="str">
        <f>IF(キューシート計算用!B31&lt;&gt;"",キューシート計算用!B31,"")</f>
        <v/>
      </c>
      <c r="N52" s="79" t="str">
        <f>IF(キューシート計算用!K31&lt;&gt;"",キューシート計算用!K31,"")</f>
        <v>長野　野沢温泉　松之山温泉</v>
      </c>
      <c r="O52" s="80"/>
      <c r="P52" s="35" t="e">
        <f>IF(キューシート計算用!#REF!&lt;&gt;"",キューシート計算用!#REF!,"")</f>
        <v>#REF!</v>
      </c>
      <c r="Q52" s="79" t="e">
        <f>IF(キューシート計算用!#REF!&lt;&gt;"",キューシート計算用!#REF!,"")</f>
        <v>#REF!</v>
      </c>
      <c r="R52" s="80"/>
      <c r="S52" s="35" t="str">
        <f>IF(キューシート計算用!B50&lt;&gt;"",キューシート計算用!B50,"")</f>
        <v/>
      </c>
      <c r="T52" s="79" t="str">
        <f>IF(キューシート計算用!K50&lt;&gt;"",キューシート計算用!K50,"")</f>
        <v/>
      </c>
      <c r="U52" s="80"/>
      <c r="V52" s="35" t="str">
        <f>IF(キューシート計算用!B59&lt;&gt;"",キューシート計算用!B59,"")</f>
        <v/>
      </c>
      <c r="W52" s="79" t="str">
        <f>IF(キューシート計算用!K59&lt;&gt;"",キューシート計算用!K59,"")</f>
        <v>長野　野沢温泉</v>
      </c>
      <c r="X52" s="80"/>
      <c r="Y52" s="35" t="str">
        <f>IF(キューシート計算用!B68&lt;&gt;"",キューシート計算用!B68,"")</f>
        <v/>
      </c>
      <c r="Z52" s="79" t="str">
        <f>IF(キューシート計算用!K68&lt;&gt;"",キューシート計算用!K68,"")</f>
        <v/>
      </c>
      <c r="AA52" s="80"/>
      <c r="AB52" s="35" t="e">
        <f>IF(キューシート計算用!#REF!&lt;&gt;"",キューシート計算用!#REF!,"")</f>
        <v>#REF!</v>
      </c>
      <c r="AC52" s="79" t="e">
        <f>IF(キューシート計算用!#REF!&lt;&gt;"",キューシート計算用!#REF!,"")</f>
        <v>#REF!</v>
      </c>
      <c r="AD52" s="80"/>
      <c r="AE52" s="35" t="str">
        <f>IF(キューシート計算用!B86&lt;&gt;"",キューシート計算用!B86,"")</f>
        <v/>
      </c>
      <c r="AF52" s="79" t="str">
        <f>IF(キューシート計算用!K86&lt;&gt;"",キューシート計算用!K86,"")</f>
        <v>日光　足尾</v>
      </c>
      <c r="AG52" s="80"/>
      <c r="AH52" s="35" t="str">
        <f>IF(キューシート計算用!B94&lt;&gt;"",キューシート計算用!B94,"")</f>
        <v/>
      </c>
      <c r="AI52" s="79" t="str">
        <f>IF(キューシート計算用!K94&lt;&gt;"",キューシート計算用!K94,"")</f>
        <v>さくら　宇都宮</v>
      </c>
      <c r="AJ52" s="80"/>
      <c r="AK52" s="35" t="str">
        <f>IF(キューシート計算用!B103&lt;&gt;"",キューシート計算用!B103,"")</f>
        <v/>
      </c>
      <c r="AL52" s="79" t="str">
        <f>IF(キューシート計算用!K103&lt;&gt;"",キューシート計算用!K103,"")</f>
        <v/>
      </c>
      <c r="AM52" s="80"/>
      <c r="AN52" s="35" t="str">
        <f>IF(キューシート計算用!B112&lt;&gt;"",キューシート計算用!B112,"")</f>
        <v/>
      </c>
      <c r="AO52" s="79" t="str">
        <f>IF(キューシート計算用!K112&lt;&gt;"",キューシート計算用!K112,"")</f>
        <v/>
      </c>
      <c r="AP52" s="80"/>
      <c r="AQ52" s="35" t="str">
        <f>IF(キューシート計算用!B121&lt;&gt;"",キューシート計算用!B121,"")</f>
        <v/>
      </c>
      <c r="AR52" s="79" t="str">
        <f>IF(キューシート計算用!K121&lt;&gt;"",キューシート計算用!K121,"")</f>
        <v/>
      </c>
      <c r="AS52" s="80"/>
      <c r="AT52" s="35" t="str">
        <f>IF(キューシート計算用!B130&lt;&gt;"",キューシート計算用!B130,"")</f>
        <v/>
      </c>
      <c r="AU52" s="79" t="str">
        <f>IF(キューシート計算用!K130&lt;&gt;"",キューシート計算用!K130,"")</f>
        <v/>
      </c>
      <c r="AV52" s="80"/>
      <c r="AW52" s="35" t="str">
        <f>IF(キューシート計算用!B139&lt;&gt;"",キューシート計算用!B139,"")</f>
        <v/>
      </c>
      <c r="AX52" s="79" t="str">
        <f>IF(キューシート計算用!K139&lt;&gt;"",キューシート計算用!K139,"")</f>
        <v/>
      </c>
      <c r="AY52" s="80"/>
      <c r="AZ52" s="35" t="str">
        <f>IF(キューシート計算用!B148&lt;&gt;"",キューシート計算用!B148,"")</f>
        <v/>
      </c>
      <c r="BA52" s="79" t="str">
        <f>IF(キューシート計算用!K148&lt;&gt;"",キューシート計算用!K148,"")</f>
        <v/>
      </c>
      <c r="BB52" s="80"/>
      <c r="BC52" s="35" t="str">
        <f>IF(キューシート計算用!B157&lt;&gt;"",キューシート計算用!B157,"")</f>
        <v/>
      </c>
      <c r="BD52" s="79" t="str">
        <f>IF(キューシート計算用!K157&lt;&gt;"",キューシート計算用!K157,"")</f>
        <v/>
      </c>
      <c r="BE52" s="80"/>
      <c r="BF52" s="35" t="str">
        <f>IF(キューシート計算用!B166&lt;&gt;"",キューシート計算用!B166,"")</f>
        <v/>
      </c>
      <c r="BG52" s="79" t="str">
        <f>IF(キューシート計算用!K166&lt;&gt;"",キューシート計算用!K166,"")</f>
        <v/>
      </c>
      <c r="BH52" s="80"/>
      <c r="BI52" s="35" t="str">
        <f>IF(キューシート計算用!B175&lt;&gt;"",キューシート計算用!B175,"")</f>
        <v/>
      </c>
      <c r="BJ52" s="79" t="str">
        <f>IF(キューシート計算用!K175&lt;&gt;"",キューシート計算用!K175,"")</f>
        <v/>
      </c>
      <c r="BK52" s="80"/>
      <c r="BL52" s="35" t="str">
        <f>IF(キューシート計算用!B184&lt;&gt;"",キューシート計算用!B184,"")</f>
        <v/>
      </c>
      <c r="BM52" s="79" t="str">
        <f>IF(キューシート計算用!K184&lt;&gt;"",キューシート計算用!K184,"")</f>
        <v/>
      </c>
      <c r="BN52" s="80"/>
      <c r="BO52" s="35" t="str">
        <f>IF(キューシート計算用!B193&lt;&gt;"",キューシート計算用!B193,"")</f>
        <v/>
      </c>
      <c r="BP52" s="79" t="str">
        <f>IF(キューシート計算用!K193&lt;&gt;"",キューシート計算用!K193,"")</f>
        <v/>
      </c>
      <c r="BQ52" s="80"/>
      <c r="BR52" s="11" t="str">
        <f>IF(キューシート計算用!B202&lt;&gt;"",キューシート計算用!B202,"")</f>
        <v/>
      </c>
      <c r="BS52" s="75" t="str">
        <f>IF(キューシート計算用!K202&lt;&gt;"",キューシート計算用!K202,"")</f>
        <v/>
      </c>
      <c r="BT52" s="76"/>
    </row>
    <row r="53" spans="1:72" x14ac:dyDescent="0.2">
      <c r="A53" s="9" t="s">
        <v>17</v>
      </c>
      <c r="B53"/>
      <c r="C53"/>
      <c r="D53" s="36" t="str">
        <f>IF(キューシート計算用!M6&lt;&gt;"",キューシート計算用!M6,"")</f>
        <v/>
      </c>
      <c r="F53" s="31"/>
      <c r="G53" s="36" t="str">
        <f>IF(キューシート計算用!M15&lt;&gt;"",キューシート計算用!M15,"")</f>
        <v/>
      </c>
      <c r="I53" s="31"/>
      <c r="J53" s="36" t="e">
        <f>IF(キューシート計算用!#REF!&lt;&gt;"",キューシート計算用!#REF!,"")</f>
        <v>#REF!</v>
      </c>
      <c r="L53" s="31"/>
      <c r="M53" s="36" t="str">
        <f>IF(キューシート計算用!M31&lt;&gt;"",キューシート計算用!M31,"")</f>
        <v/>
      </c>
      <c r="O53" s="31"/>
      <c r="P53" s="36" t="e">
        <f>IF(キューシート計算用!#REF!&lt;&gt;"",キューシート計算用!#REF!,"")</f>
        <v>#REF!</v>
      </c>
      <c r="R53" s="31"/>
      <c r="S53" s="36" t="str">
        <f>IF(キューシート計算用!M50&lt;&gt;"",キューシート計算用!M50,"")</f>
        <v/>
      </c>
      <c r="U53" s="31"/>
      <c r="V53" s="36" t="str">
        <f>IF(キューシート計算用!M59&lt;&gt;"",キューシート計算用!M59,"")</f>
        <v/>
      </c>
      <c r="X53" s="31"/>
      <c r="Y53" s="36" t="str">
        <f>IF(キューシート計算用!M68&lt;&gt;"",キューシート計算用!M68,"")</f>
        <v/>
      </c>
      <c r="AA53" s="31"/>
      <c r="AB53" s="36" t="e">
        <f>IF(キューシート計算用!#REF!&lt;&gt;"",キューシート計算用!#REF!,"")</f>
        <v>#REF!</v>
      </c>
      <c r="AD53" s="31"/>
      <c r="AE53" s="36" t="str">
        <f>IF(キューシート計算用!M86&lt;&gt;"",キューシート計算用!M86,"")</f>
        <v/>
      </c>
      <c r="AG53" s="31"/>
      <c r="AH53" s="36" t="str">
        <f>IF(キューシート計算用!M94&lt;&gt;"",キューシート計算用!M94,"")</f>
        <v/>
      </c>
      <c r="AJ53" s="31"/>
      <c r="AK53" s="36" t="str">
        <f>IF(キューシート計算用!M103&lt;&gt;"",キューシート計算用!M103,"")</f>
        <v/>
      </c>
      <c r="AM53" s="31"/>
      <c r="AN53" s="36" t="str">
        <f>IF(キューシート計算用!M112&lt;&gt;"",キューシート計算用!M112,"")</f>
        <v/>
      </c>
      <c r="AP53" s="31"/>
      <c r="AQ53" s="36" t="str">
        <f>IF(キューシート計算用!M121&lt;&gt;"",キューシート計算用!M121,"")</f>
        <v/>
      </c>
      <c r="AS53" s="31"/>
      <c r="AT53" s="36" t="str">
        <f>IF(キューシート計算用!M130&lt;&gt;"",キューシート計算用!M130,"")</f>
        <v/>
      </c>
      <c r="AV53" s="31"/>
      <c r="AW53" s="36" t="str">
        <f>IF(キューシート計算用!M139&lt;&gt;"",キューシート計算用!M139,"")</f>
        <v/>
      </c>
      <c r="AY53" s="31"/>
      <c r="AZ53" s="36" t="str">
        <f>IF(キューシート計算用!M148&lt;&gt;"",キューシート計算用!M148,"")</f>
        <v/>
      </c>
      <c r="BB53" s="31"/>
      <c r="BC53" s="36" t="str">
        <f>IF(キューシート計算用!M157&lt;&gt;"",キューシート計算用!M157,"")</f>
        <v/>
      </c>
      <c r="BF53" s="36" t="str">
        <f>IF(キューシート計算用!M166&lt;&gt;"",キューシート計算用!M166,"")</f>
        <v/>
      </c>
      <c r="BI53" s="36" t="str">
        <f>IF(キューシート計算用!M175&lt;&gt;"",キューシート計算用!M175,"")</f>
        <v/>
      </c>
      <c r="BL53" s="36" t="str">
        <f>IF(キューシート計算用!M184&lt;&gt;"",キューシート計算用!M184,"")</f>
        <v/>
      </c>
      <c r="BO53" s="36" t="str">
        <f>IF(キューシート計算用!M193&lt;&gt;"",キューシート計算用!M193,"")</f>
        <v/>
      </c>
      <c r="BQ53" s="31"/>
      <c r="BR53" s="17" t="str">
        <f>IF(キューシート計算用!M202&lt;&gt;"",キューシート計算用!M202,"")</f>
        <v/>
      </c>
      <c r="BT53" s="6"/>
    </row>
    <row r="54" spans="1:72" x14ac:dyDescent="0.2">
      <c r="A54" s="9" t="s">
        <v>18</v>
      </c>
      <c r="B54"/>
      <c r="C54"/>
      <c r="D54" s="36" t="str">
        <f>IF(キューシート計算用!N6&lt;&gt;"",キューシート計算用!N6,"")</f>
        <v/>
      </c>
      <c r="F54" s="31"/>
      <c r="G54" s="36" t="str">
        <f>IF(キューシート計算用!N15&lt;&gt;"",キューシート計算用!N15,"")</f>
        <v/>
      </c>
      <c r="I54" s="31"/>
      <c r="J54" s="36" t="e">
        <f>IF(キューシート計算用!#REF!&lt;&gt;"",キューシート計算用!#REF!,"")</f>
        <v>#REF!</v>
      </c>
      <c r="L54" s="31"/>
      <c r="M54" s="36" t="str">
        <f>IF(キューシート計算用!N31&lt;&gt;"",キューシート計算用!N31,"")</f>
        <v/>
      </c>
      <c r="O54" s="31"/>
      <c r="P54" s="36" t="e">
        <f>IF(キューシート計算用!#REF!&lt;&gt;"",キューシート計算用!#REF!,"")</f>
        <v>#REF!</v>
      </c>
      <c r="R54" s="31"/>
      <c r="S54" s="36" t="str">
        <f>IF(キューシート計算用!N50&lt;&gt;"",キューシート計算用!N50,"")</f>
        <v/>
      </c>
      <c r="U54" s="31"/>
      <c r="V54" s="36" t="str">
        <f>IF(キューシート計算用!N59&lt;&gt;"",キューシート計算用!N59,"")</f>
        <v/>
      </c>
      <c r="X54" s="31"/>
      <c r="Y54" s="36" t="str">
        <f>IF(キューシート計算用!N68&lt;&gt;"",キューシート計算用!N68,"")</f>
        <v/>
      </c>
      <c r="AA54" s="31"/>
      <c r="AB54" s="36" t="e">
        <f>IF(キューシート計算用!#REF!&lt;&gt;"",キューシート計算用!#REF!,"")</f>
        <v>#REF!</v>
      </c>
      <c r="AD54" s="31"/>
      <c r="AE54" s="36" t="str">
        <f>IF(キューシート計算用!N86&lt;&gt;"",キューシート計算用!N86,"")</f>
        <v/>
      </c>
      <c r="AG54" s="31"/>
      <c r="AH54" s="36" t="str">
        <f>IF(キューシート計算用!N94&lt;&gt;"",キューシート計算用!N94,"")</f>
        <v/>
      </c>
      <c r="AJ54" s="31"/>
      <c r="AK54" s="36" t="str">
        <f>IF(キューシート計算用!N103&lt;&gt;"",キューシート計算用!N103,"")</f>
        <v/>
      </c>
      <c r="AM54" s="31"/>
      <c r="AN54" s="36" t="str">
        <f>IF(キューシート計算用!N112&lt;&gt;"",キューシート計算用!N112,"")</f>
        <v/>
      </c>
      <c r="AP54" s="31"/>
      <c r="AQ54" s="36" t="str">
        <f>IF(キューシート計算用!N121&lt;&gt;"",キューシート計算用!N121,"")</f>
        <v/>
      </c>
      <c r="AS54" s="31"/>
      <c r="AT54" s="36" t="str">
        <f>IF(キューシート計算用!N130&lt;&gt;"",キューシート計算用!N130,"")</f>
        <v/>
      </c>
      <c r="AV54" s="31"/>
      <c r="AW54" s="36" t="str">
        <f>IF(キューシート計算用!N139&lt;&gt;"",キューシート計算用!N139,"")</f>
        <v/>
      </c>
      <c r="AY54" s="31"/>
      <c r="AZ54" s="36" t="str">
        <f>IF(キューシート計算用!N148&lt;&gt;"",キューシート計算用!N148,"")</f>
        <v/>
      </c>
      <c r="BB54" s="31"/>
      <c r="BC54" s="36" t="str">
        <f>IF(キューシート計算用!N157&lt;&gt;"",キューシート計算用!N157,"")</f>
        <v/>
      </c>
      <c r="BF54" s="36" t="str">
        <f>IF(キューシート計算用!N166&lt;&gt;"",キューシート計算用!N166,"")</f>
        <v/>
      </c>
      <c r="BI54" s="36" t="str">
        <f>IF(キューシート計算用!N175&lt;&gt;"",キューシート計算用!N175,"")</f>
        <v/>
      </c>
      <c r="BL54" s="36" t="str">
        <f>IF(キューシート計算用!N184&lt;&gt;"",キューシート計算用!N184,"")</f>
        <v/>
      </c>
      <c r="BO54" s="36" t="str">
        <f>IF(キューシート計算用!N193&lt;&gt;"",キューシート計算用!N193,"")</f>
        <v/>
      </c>
      <c r="BQ54" s="31"/>
      <c r="BR54" s="17" t="str">
        <f>IF(キューシート計算用!N202&lt;&gt;"",キューシート計算用!N202,"")</f>
        <v/>
      </c>
      <c r="BT54" s="6"/>
    </row>
    <row r="55" spans="1:72" x14ac:dyDescent="0.2">
      <c r="A55" s="9" t="s">
        <v>19</v>
      </c>
      <c r="B55"/>
      <c r="C55"/>
      <c r="D55" s="37">
        <f>IF(キューシート計算用!C6&lt;&gt;"",キューシート計算用!C6,"")</f>
        <v>3.2</v>
      </c>
      <c r="F55" s="31"/>
      <c r="G55" s="37">
        <f>IF(キューシート計算用!C15&lt;&gt;"",キューシート計算用!C15,"")</f>
        <v>2.3999999999999986</v>
      </c>
      <c r="I55" s="31"/>
      <c r="J55" s="37" t="e">
        <f>IF(キューシート計算用!#REF!&lt;&gt;"",キューシート計算用!#REF!,"")</f>
        <v>#REF!</v>
      </c>
      <c r="L55" s="31"/>
      <c r="M55" s="37">
        <f>IF(キューシート計算用!C31&lt;&gt;"",キューシート計算用!C31,"")</f>
        <v>17.799999999999983</v>
      </c>
      <c r="O55" s="31"/>
      <c r="P55" s="37" t="e">
        <f>IF(キューシート計算用!#REF!&lt;&gt;"",キューシート計算用!#REF!,"")</f>
        <v>#REF!</v>
      </c>
      <c r="R55" s="31"/>
      <c r="S55" s="37">
        <f>IF(キューシート計算用!C50&lt;&gt;"",キューシート計算用!C50,"")</f>
        <v>8.3000000000000114</v>
      </c>
      <c r="U55" s="31"/>
      <c r="V55" s="37">
        <f>IF(キューシート計算用!C59&lt;&gt;"",キューシート計算用!C59,"")</f>
        <v>0.60000000000002274</v>
      </c>
      <c r="X55" s="31"/>
      <c r="Y55" s="37">
        <f>IF(キューシート計算用!C68&lt;&gt;"",キューシート計算用!C68,"")</f>
        <v>1.5</v>
      </c>
      <c r="AA55" s="31"/>
      <c r="AB55" s="37" t="e">
        <f>IF(キューシート計算用!#REF!&lt;&gt;"",キューシート計算用!#REF!,"")</f>
        <v>#REF!</v>
      </c>
      <c r="AD55" s="31"/>
      <c r="AE55" s="37">
        <f>IF(キューシート計算用!C86&lt;&gt;"",キューシート計算用!C86,"")</f>
        <v>5.7000000000000455</v>
      </c>
      <c r="AG55" s="31"/>
      <c r="AH55" s="37">
        <f>IF(キューシート計算用!C94&lt;&gt;"",キューシート計算用!C94,"")</f>
        <v>2.8000000000000682</v>
      </c>
      <c r="AJ55" s="31"/>
      <c r="AK55" s="37" t="str">
        <f>IF(キューシート計算用!C103&lt;&gt;"",キューシート計算用!C103,"")</f>
        <v/>
      </c>
      <c r="AM55" s="31"/>
      <c r="AN55" s="37" t="str">
        <f>IF(キューシート計算用!C112&lt;&gt;"",キューシート計算用!C112,"")</f>
        <v/>
      </c>
      <c r="AP55" s="31"/>
      <c r="AQ55" s="37" t="str">
        <f>IF(キューシート計算用!C121&lt;&gt;"",キューシート計算用!C121,"")</f>
        <v/>
      </c>
      <c r="AS55" s="31"/>
      <c r="AT55" s="37" t="str">
        <f>IF(キューシート計算用!C130&lt;&gt;"",キューシート計算用!C130,"")</f>
        <v/>
      </c>
      <c r="AV55" s="31"/>
      <c r="AW55" s="37" t="str">
        <f>IF(キューシート計算用!C139&lt;&gt;"",キューシート計算用!C139,"")</f>
        <v/>
      </c>
      <c r="AY55" s="31"/>
      <c r="AZ55" s="37" t="str">
        <f>IF(キューシート計算用!C148&lt;&gt;"",キューシート計算用!C148,"")</f>
        <v/>
      </c>
      <c r="BB55" s="31"/>
      <c r="BC55" s="37" t="str">
        <f>IF(キューシート計算用!C157&lt;&gt;"",キューシート計算用!C157,"")</f>
        <v/>
      </c>
      <c r="BF55" s="37" t="str">
        <f>IF(キューシート計算用!C166&lt;&gt;"",キューシート計算用!C166,"")</f>
        <v/>
      </c>
      <c r="BI55" s="37" t="str">
        <f>IF(キューシート計算用!C175&lt;&gt;"",キューシート計算用!C175,"")</f>
        <v/>
      </c>
      <c r="BL55" s="37" t="str">
        <f>IF(キューシート計算用!C184&lt;&gt;"",キューシート計算用!C184,"")</f>
        <v/>
      </c>
      <c r="BO55" s="37" t="str">
        <f>IF(キューシート計算用!C193&lt;&gt;"",キューシート計算用!C193,"")</f>
        <v/>
      </c>
      <c r="BQ55" s="31"/>
      <c r="BR55" s="18" t="str">
        <f>IF(キューシート計算用!C202&lt;&gt;"",キューシート計算用!C202,"")</f>
        <v/>
      </c>
      <c r="BT55" s="6"/>
    </row>
    <row r="56" spans="1:72" x14ac:dyDescent="0.2">
      <c r="A56" s="9" t="s">
        <v>20</v>
      </c>
      <c r="B56"/>
      <c r="C56"/>
      <c r="D56" s="38">
        <f>IF(キューシート計算用!D6&lt;&gt;"",キューシート計算用!D6,"")</f>
        <v>3.2</v>
      </c>
      <c r="F56" s="31"/>
      <c r="G56" s="38">
        <f>IF(キューシート計算用!D15&lt;&gt;"",キューシート計算用!D15,"")</f>
        <v>7.8999999999999986</v>
      </c>
      <c r="I56" s="31"/>
      <c r="J56" s="38" t="e">
        <f>IF(キューシート計算用!#REF!&lt;&gt;"",キューシート計算用!#REF!,"")</f>
        <v>#REF!</v>
      </c>
      <c r="L56" s="31"/>
      <c r="M56" s="38">
        <f>IF(キューシート計算用!D31&lt;&gt;"",キューシート計算用!D31,"")</f>
        <v>24.199999999999989</v>
      </c>
      <c r="O56" s="31"/>
      <c r="P56" s="38" t="e">
        <f>IF(キューシート計算用!#REF!&lt;&gt;"",キューシート計算用!#REF!,"")</f>
        <v>#REF!</v>
      </c>
      <c r="R56" s="31"/>
      <c r="S56" s="38">
        <f>IF(キューシート計算用!D50&lt;&gt;"",キューシート計算用!D50,"")</f>
        <v>8.3000000000000114</v>
      </c>
      <c r="U56" s="31"/>
      <c r="V56" s="38">
        <f>IF(キューシート計算用!D59&lt;&gt;"",キューシート計算用!D59,"")</f>
        <v>13.600000000000023</v>
      </c>
      <c r="X56" s="31"/>
      <c r="Y56" s="38">
        <f>IF(キューシート計算用!D68&lt;&gt;"",キューシート計算用!D68,"")</f>
        <v>29.199999999999989</v>
      </c>
      <c r="AA56" s="31"/>
      <c r="AB56" s="38" t="e">
        <f>IF(キューシート計算用!#REF!&lt;&gt;"",キューシート計算用!#REF!,"")</f>
        <v>#REF!</v>
      </c>
      <c r="AD56" s="31"/>
      <c r="AE56" s="38">
        <f>IF(キューシート計算用!D86&lt;&gt;"",キューシート計算用!D86,"")</f>
        <v>49.500000000000057</v>
      </c>
      <c r="AG56" s="31"/>
      <c r="AH56" s="38">
        <f>IF(キューシート計算用!D94&lt;&gt;"",キューシート計算用!D94,"")</f>
        <v>37.800000000000068</v>
      </c>
      <c r="AJ56" s="31"/>
      <c r="AK56" s="38" t="str">
        <f>IF(キューシート計算用!D103&lt;&gt;"",キューシート計算用!D103,"")</f>
        <v/>
      </c>
      <c r="AM56" s="31"/>
      <c r="AN56" s="38" t="str">
        <f>IF(キューシート計算用!D112&lt;&gt;"",キューシート計算用!D112,"")</f>
        <v/>
      </c>
      <c r="AP56" s="31"/>
      <c r="AQ56" s="38" t="str">
        <f>IF(キューシート計算用!D121&lt;&gt;"",キューシート計算用!D121,"")</f>
        <v/>
      </c>
      <c r="AS56" s="31"/>
      <c r="AT56" s="38" t="str">
        <f>IF(キューシート計算用!D130&lt;&gt;"",キューシート計算用!D130,"")</f>
        <v/>
      </c>
      <c r="AV56" s="31"/>
      <c r="AW56" s="38" t="str">
        <f>IF(キューシート計算用!D139&lt;&gt;"",キューシート計算用!D139,"")</f>
        <v/>
      </c>
      <c r="AY56" s="31"/>
      <c r="AZ56" s="38" t="str">
        <f>IF(キューシート計算用!D148&lt;&gt;"",キューシート計算用!D148,"")</f>
        <v/>
      </c>
      <c r="BB56" s="31"/>
      <c r="BC56" s="38" t="str">
        <f>IF(キューシート計算用!D157&lt;&gt;"",キューシート計算用!D157,"")</f>
        <v/>
      </c>
      <c r="BF56" s="38" t="str">
        <f>IF(キューシート計算用!D166&lt;&gt;"",キューシート計算用!D166,"")</f>
        <v/>
      </c>
      <c r="BI56" s="38" t="str">
        <f>IF(キューシート計算用!D175&lt;&gt;"",キューシート計算用!D175,"")</f>
        <v/>
      </c>
      <c r="BL56" s="38" t="str">
        <f>IF(キューシート計算用!D184&lt;&gt;"",キューシート計算用!D184,"")</f>
        <v/>
      </c>
      <c r="BO56" s="38" t="str">
        <f>IF(キューシート計算用!D193&lt;&gt;"",キューシート計算用!D193,"")</f>
        <v/>
      </c>
      <c r="BQ56" s="31"/>
      <c r="BR56" s="19" t="str">
        <f>IF(キューシート計算用!D202&lt;&gt;"",キューシート計算用!D202,"")</f>
        <v/>
      </c>
      <c r="BT56" s="6"/>
    </row>
    <row r="57" spans="1:72" x14ac:dyDescent="0.2">
      <c r="A57" s="9" t="s">
        <v>21</v>
      </c>
      <c r="B57"/>
      <c r="C57"/>
      <c r="D57" s="39">
        <f>IF(キューシート計算用!E6&lt;&gt;"",キューシート計算用!E6,"")</f>
        <v>3.2</v>
      </c>
      <c r="E57" s="32"/>
      <c r="F57" s="33"/>
      <c r="G57" s="39">
        <f>IF(キューシート計算用!E15&lt;&gt;"",キューシート計算用!E15,"")</f>
        <v>42.9</v>
      </c>
      <c r="H57" s="32"/>
      <c r="I57" s="33"/>
      <c r="J57" s="39" t="e">
        <f>IF(キューシート計算用!#REF!&lt;&gt;"",キューシート計算用!#REF!,"")</f>
        <v>#REF!</v>
      </c>
      <c r="K57" s="32"/>
      <c r="L57" s="33"/>
      <c r="M57" s="39">
        <f>IF(キューシート計算用!E31&lt;&gt;"",キューシート計算用!E31,"")</f>
        <v>233.1</v>
      </c>
      <c r="N57" s="32"/>
      <c r="O57" s="33"/>
      <c r="P57" s="39" t="e">
        <f>IF(キューシート計算用!#REF!&lt;&gt;"",キューシート計算用!#REF!,"")</f>
        <v>#REF!</v>
      </c>
      <c r="Q57" s="32"/>
      <c r="R57" s="33"/>
      <c r="S57" s="39">
        <f>IF(キューシート計算用!E50&lt;&gt;"",キューシート計算用!E50,"")</f>
        <v>311.60000000000002</v>
      </c>
      <c r="T57" s="32"/>
      <c r="U57" s="33"/>
      <c r="V57" s="39">
        <f>IF(キューシート計算用!E59&lt;&gt;"",キューシート計算用!E59,"")</f>
        <v>350.70000000000005</v>
      </c>
      <c r="W57" s="32"/>
      <c r="X57" s="33"/>
      <c r="Y57" s="39">
        <f>IF(キューシート計算用!E68&lt;&gt;"",キューシート計算用!E68,"")</f>
        <v>366.3</v>
      </c>
      <c r="Z57" s="32"/>
      <c r="AA57" s="33"/>
      <c r="AB57" s="39" t="e">
        <f>IF(キューシート計算用!#REF!&lt;&gt;"",キューシート計算用!#REF!,"")</f>
        <v>#REF!</v>
      </c>
      <c r="AC57" s="32"/>
      <c r="AD57" s="33"/>
      <c r="AE57" s="39">
        <f>IF(キューシート計算用!E86&lt;&gt;"",キューシート計算用!E86,"")</f>
        <v>521.70000000000005</v>
      </c>
      <c r="AF57" s="32"/>
      <c r="AG57" s="33"/>
      <c r="AH57" s="39">
        <f>IF(キューシート計算用!E94&lt;&gt;"",キューシート計算用!E94,"")</f>
        <v>602.6</v>
      </c>
      <c r="AI57" s="32"/>
      <c r="AJ57" s="33"/>
      <c r="AK57" s="39" t="str">
        <f>IF(キューシート計算用!E103&lt;&gt;"",キューシート計算用!E103,"")</f>
        <v/>
      </c>
      <c r="AL57" s="32"/>
      <c r="AM57" s="33"/>
      <c r="AN57" s="39" t="str">
        <f>IF(キューシート計算用!E112&lt;&gt;"",キューシート計算用!E112,"")</f>
        <v/>
      </c>
      <c r="AO57" s="32"/>
      <c r="AP57" s="33"/>
      <c r="AQ57" s="39" t="str">
        <f>IF(キューシート計算用!E121&lt;&gt;"",キューシート計算用!E121,"")</f>
        <v/>
      </c>
      <c r="AR57" s="32"/>
      <c r="AS57" s="33"/>
      <c r="AT57" s="39" t="str">
        <f>IF(キューシート計算用!E130&lt;&gt;"",キューシート計算用!E130,"")</f>
        <v/>
      </c>
      <c r="AU57" s="32"/>
      <c r="AV57" s="33"/>
      <c r="AW57" s="39" t="str">
        <f>IF(キューシート計算用!E139&lt;&gt;"",キューシート計算用!E139,"")</f>
        <v/>
      </c>
      <c r="AX57" s="32"/>
      <c r="AY57" s="33"/>
      <c r="AZ57" s="39" t="str">
        <f>IF(キューシート計算用!E148&lt;&gt;"",キューシート計算用!E148,"")</f>
        <v/>
      </c>
      <c r="BA57" s="32"/>
      <c r="BB57" s="33"/>
      <c r="BC57" s="39" t="str">
        <f>IF(キューシート計算用!E157&lt;&gt;"",キューシート計算用!E157,"")</f>
        <v/>
      </c>
      <c r="BF57" s="39" t="str">
        <f>IF(キューシート計算用!E166&lt;&gt;"",キューシート計算用!E166,"")</f>
        <v/>
      </c>
      <c r="BI57" s="39" t="str">
        <f>IF(キューシート計算用!E175&lt;&gt;"",キューシート計算用!E175,"")</f>
        <v/>
      </c>
      <c r="BL57" s="39" t="str">
        <f>IF(キューシート計算用!E184&lt;&gt;"",キューシート計算用!E184,"")</f>
        <v/>
      </c>
      <c r="BO57" s="39" t="str">
        <f>IF(キューシート計算用!E193&lt;&gt;"",キューシート計算用!E193,"")</f>
        <v/>
      </c>
      <c r="BQ57" s="31"/>
      <c r="BR57" s="2" t="str">
        <f>IF(キューシート計算用!E202&lt;&gt;"",キューシート計算用!E202,"")</f>
        <v/>
      </c>
      <c r="BT57" s="6"/>
    </row>
    <row r="58" spans="1:72" x14ac:dyDescent="0.2">
      <c r="A58" s="9" t="s">
        <v>22</v>
      </c>
      <c r="B58"/>
      <c r="C58"/>
      <c r="D58" s="34">
        <f>IF(キューシート計算用!A5&lt;&gt;"",キューシート計算用!A5,"")</f>
        <v>1</v>
      </c>
      <c r="E58" s="77" t="str">
        <f>IF(キューシート計算用!F5&lt;&gt;"",キューシート計算用!F5,"")</f>
        <v>start 宇都宮森林公園</v>
      </c>
      <c r="F58" s="78"/>
      <c r="G58" s="34">
        <f>IF(キューシート計算用!A14&lt;&gt;"",キューシート計算用!A14,"")</f>
        <v>10</v>
      </c>
      <c r="H58" s="77" t="str">
        <f>IF(キューシート計算用!F14&lt;&gt;"",キューシート計算用!F14,"")</f>
        <v>細尾大谷橋</v>
      </c>
      <c r="I58" s="78"/>
      <c r="J58" s="34">
        <f>IF(キューシート計算用!A22&lt;&gt;"",キューシート計算用!A22,"")</f>
        <v>18</v>
      </c>
      <c r="K58" s="77" t="str">
        <f>IF(キューシート計算用!F22&lt;&gt;"",キューシート計算用!F22,"")</f>
        <v>大穴</v>
      </c>
      <c r="L58" s="78"/>
      <c r="M58" s="34">
        <f>IF(キューシート計算用!A30&lt;&gt;"",キューシート計算用!A30,"")</f>
        <v>26</v>
      </c>
      <c r="N58" s="77" t="str">
        <f>IF(キューシート計算用!F30&lt;&gt;"",キューシート計算用!F30,"")</f>
        <v/>
      </c>
      <c r="O58" s="78"/>
      <c r="P58" s="34">
        <f>IF(キューシート計算用!A40&lt;&gt;"",キューシート計算用!A40,"")</f>
        <v>36</v>
      </c>
      <c r="Q58" s="77" t="str">
        <f>IF(キューシート計算用!F40&lt;&gt;"",キューシート計算用!F40,"")</f>
        <v/>
      </c>
      <c r="R58" s="78"/>
      <c r="S58" s="34">
        <f>IF(キューシート計算用!A49&lt;&gt;"",キューシート計算用!A49,"")</f>
        <v>45</v>
      </c>
      <c r="T58" s="77" t="str">
        <f>IF(キューシート計算用!F49&lt;&gt;"",キューシート計算用!F49,"")</f>
        <v>直江津港西埠頭</v>
      </c>
      <c r="U58" s="78"/>
      <c r="V58" s="34">
        <f>IF(キューシート計算用!A58&lt;&gt;"",キューシート計算用!A58,"")</f>
        <v>54</v>
      </c>
      <c r="W58" s="77" t="str">
        <f>IF(キューシート計算用!F58&lt;&gt;"",キューシート計算用!F58,"")</f>
        <v/>
      </c>
      <c r="X58" s="78"/>
      <c r="Y58" s="34">
        <f>IF(キューシート計算用!A67&lt;&gt;"",キューシート計算用!A67,"")</f>
        <v>63</v>
      </c>
      <c r="Z58" s="77" t="str">
        <f>IF(キューシート計算用!F67&lt;&gt;"",キューシート計算用!F67,"")</f>
        <v/>
      </c>
      <c r="AA58" s="78"/>
      <c r="AB58" s="34">
        <f>IF(キューシート計算用!A77&lt;&gt;"",キューシート計算用!A77,"")</f>
        <v>73</v>
      </c>
      <c r="AC58" s="77" t="str">
        <f>IF(キューシート計算用!F77&lt;&gt;"",キューシート計算用!F77,"")</f>
        <v>草津</v>
      </c>
      <c r="AD58" s="78"/>
      <c r="AE58" s="34">
        <f>IF(キューシート計算用!A85&lt;&gt;"",キューシート計算用!A85,"")</f>
        <v>81</v>
      </c>
      <c r="AF58" s="77" t="str">
        <f>IF(キューシート計算用!F85&lt;&gt;"",キューシート計算用!F85,"")</f>
        <v/>
      </c>
      <c r="AG58" s="78"/>
      <c r="AH58" s="34">
        <f>IF(キューシート計算用!A93&lt;&gt;"",キューシート計算用!A93,"")</f>
        <v>89</v>
      </c>
      <c r="AI58" s="77" t="str">
        <f>IF(キューシート計算用!F93&lt;&gt;"",キューシート計算用!F93,"")</f>
        <v>平成橋西</v>
      </c>
      <c r="AJ58" s="78"/>
      <c r="AK58" s="34" t="str">
        <f>IF(キューシート計算用!A102&lt;&gt;"",キューシート計算用!A102,"")</f>
        <v/>
      </c>
      <c r="AL58" s="77" t="str">
        <f>IF(キューシート計算用!F102&lt;&gt;"",キューシート計算用!F102,"")</f>
        <v/>
      </c>
      <c r="AM58" s="78"/>
      <c r="AN58" s="34" t="str">
        <f>IF(キューシート計算用!A111&lt;&gt;"",キューシート計算用!A111,"")</f>
        <v/>
      </c>
      <c r="AO58" s="77" t="str">
        <f>IF(キューシート計算用!F111&lt;&gt;"",キューシート計算用!F111,"")</f>
        <v/>
      </c>
      <c r="AP58" s="78"/>
      <c r="AQ58" s="34" t="str">
        <f>IF(キューシート計算用!A120&lt;&gt;"",キューシート計算用!A120,"")</f>
        <v/>
      </c>
      <c r="AR58" s="77" t="str">
        <f>IF(キューシート計算用!F120&lt;&gt;"",キューシート計算用!F120,"")</f>
        <v/>
      </c>
      <c r="AS58" s="78"/>
      <c r="AT58" s="34" t="str">
        <f>IF(キューシート計算用!A129&lt;&gt;"",キューシート計算用!A129,"")</f>
        <v/>
      </c>
      <c r="AU58" s="77" t="str">
        <f>IF(キューシート計算用!F129&lt;&gt;"",キューシート計算用!F129,"")</f>
        <v/>
      </c>
      <c r="AV58" s="78"/>
      <c r="AW58" s="34" t="str">
        <f>IF(キューシート計算用!A138&lt;&gt;"",キューシート計算用!A138,"")</f>
        <v/>
      </c>
      <c r="AX58" s="77" t="str">
        <f>IF(キューシート計算用!F138&lt;&gt;"",キューシート計算用!F138,"")</f>
        <v/>
      </c>
      <c r="AY58" s="78"/>
      <c r="AZ58" s="34" t="str">
        <f>IF(キューシート計算用!A147&lt;&gt;"",キューシート計算用!A147,"")</f>
        <v/>
      </c>
      <c r="BA58" s="77" t="str">
        <f>IF(キューシート計算用!F147&lt;&gt;"",キューシート計算用!F147,"")</f>
        <v/>
      </c>
      <c r="BB58" s="78"/>
      <c r="BC58" s="34" t="str">
        <f>IF(キューシート計算用!A156&lt;&gt;"",キューシート計算用!A156,"")</f>
        <v/>
      </c>
      <c r="BD58" s="77" t="str">
        <f>IF(キューシート計算用!F156&lt;&gt;"",キューシート計算用!F156,"")</f>
        <v/>
      </c>
      <c r="BE58" s="78"/>
      <c r="BF58" s="34" t="str">
        <f>IF(キューシート計算用!A165&lt;&gt;"",キューシート計算用!A165,"")</f>
        <v/>
      </c>
      <c r="BG58" s="77" t="str">
        <f>IF(キューシート計算用!F165&lt;&gt;"",キューシート計算用!F165,"")</f>
        <v/>
      </c>
      <c r="BH58" s="78"/>
      <c r="BI58" s="34" t="str">
        <f>IF(キューシート計算用!A174&lt;&gt;"",キューシート計算用!A174,"")</f>
        <v/>
      </c>
      <c r="BJ58" s="77" t="str">
        <f>IF(キューシート計算用!F174&lt;&gt;"",キューシート計算用!F174,"")</f>
        <v/>
      </c>
      <c r="BK58" s="78"/>
      <c r="BL58" s="34" t="str">
        <f>IF(キューシート計算用!A183&lt;&gt;"",キューシート計算用!A183,"")</f>
        <v/>
      </c>
      <c r="BM58" s="77" t="str">
        <f>IF(キューシート計算用!F183&lt;&gt;"",キューシート計算用!F183,"")</f>
        <v/>
      </c>
      <c r="BN58" s="78"/>
      <c r="BO58" s="34" t="str">
        <f>IF(キューシート計算用!A192&lt;&gt;"",キューシート計算用!A192,"")</f>
        <v/>
      </c>
      <c r="BP58" s="77" t="str">
        <f>IF(キューシート計算用!F192&lt;&gt;"",キューシート計算用!F192,"")</f>
        <v/>
      </c>
      <c r="BQ58" s="78"/>
      <c r="BR58" s="10" t="str">
        <f>IF(キューシート計算用!A201&lt;&gt;"",キューシート計算用!A201,"")</f>
        <v/>
      </c>
      <c r="BS58" s="81" t="str">
        <f>IF(キューシート計算用!F201&lt;&gt;"",キューシート計算用!F201,"")</f>
        <v/>
      </c>
      <c r="BT58" s="82"/>
    </row>
    <row r="59" spans="1:72" x14ac:dyDescent="0.2">
      <c r="A59" s="9" t="s">
        <v>23</v>
      </c>
      <c r="B59"/>
      <c r="C59"/>
      <c r="D59" s="35" t="str">
        <f>IF(キューシート計算用!B5&lt;&gt;"",キューシート計算用!B5,"")</f>
        <v>PC1</v>
      </c>
      <c r="E59" s="79" t="str">
        <f>IF(キューシート計算用!K5&lt;&gt;"",キューシート計算用!K5,"")</f>
        <v/>
      </c>
      <c r="F59" s="80"/>
      <c r="G59" s="35" t="str">
        <f>IF(キューシート計算用!B14&lt;&gt;"",キューシート計算用!B14,"")</f>
        <v/>
      </c>
      <c r="H59" s="79" t="str">
        <f>IF(キューシート計算用!K14&lt;&gt;"",キューシート計算用!K14,"")</f>
        <v>沼田　中禅寺湖</v>
      </c>
      <c r="I59" s="80"/>
      <c r="J59" s="35" t="str">
        <f>IF(キューシート計算用!B22&lt;&gt;"",キューシート計算用!B22,"")</f>
        <v/>
      </c>
      <c r="K59" s="79" t="str">
        <f>IF(キューシート計算用!K22&lt;&gt;"",キューシート計算用!K22,"")</f>
        <v>沼田　水上I.C.</v>
      </c>
      <c r="L59" s="80"/>
      <c r="M59" s="35" t="str">
        <f>IF(キューシート計算用!B30&lt;&gt;"",キューシート計算用!B30,"")</f>
        <v/>
      </c>
      <c r="N59" s="79" t="str">
        <f>IF(キューシート計算用!K30&lt;&gt;"",キューシート計算用!K30,"")</f>
        <v>野沢温泉　松之山　津南・山崎(中里)</v>
      </c>
      <c r="O59" s="80"/>
      <c r="P59" s="35" t="str">
        <f>IF(キューシート計算用!B40&lt;&gt;"",キューシート計算用!B40,"")</f>
        <v/>
      </c>
      <c r="Q59" s="79" t="str">
        <f>IF(キューシート計算用!K40&lt;&gt;"",キューシート計算用!K40,"")</f>
        <v>浦川原</v>
      </c>
      <c r="R59" s="80"/>
      <c r="S59" s="35" t="str">
        <f>IF(キューシート計算用!B49&lt;&gt;"",キューシート計算用!B49,"")</f>
        <v>PC9</v>
      </c>
      <c r="T59" s="79" t="str">
        <f>IF(キューシート計算用!K49&lt;&gt;"",キューシート計算用!K49,"")</f>
        <v/>
      </c>
      <c r="U59" s="80"/>
      <c r="V59" s="35" t="str">
        <f>IF(キューシート計算用!B58&lt;&gt;"",キューシート計算用!B58,"")</f>
        <v/>
      </c>
      <c r="W59" s="79" t="str">
        <f>IF(キューシート計算用!K58&lt;&gt;"",キューシート計算用!K58,"")</f>
        <v/>
      </c>
      <c r="X59" s="80"/>
      <c r="Y59" s="35" t="str">
        <f>IF(キューシート計算用!B67&lt;&gt;"",キューシート計算用!B67,"")</f>
        <v/>
      </c>
      <c r="Z59" s="79" t="str">
        <f>IF(キューシート計算用!K67&lt;&gt;"",キューシート計算用!K67,"")</f>
        <v/>
      </c>
      <c r="AA59" s="80"/>
      <c r="AB59" s="35" t="str">
        <f>IF(キューシート計算用!B77&lt;&gt;"",キューシート計算用!B77,"")</f>
        <v/>
      </c>
      <c r="AC59" s="79" t="str">
        <f>IF(キューシート計算用!K77&lt;&gt;"",キューシート計算用!K77,"")</f>
        <v>東京　長野原</v>
      </c>
      <c r="AD59" s="80"/>
      <c r="AE59" s="35" t="str">
        <f>IF(キューシート計算用!B85&lt;&gt;"",キューシート計算用!B85,"")</f>
        <v/>
      </c>
      <c r="AF59" s="79" t="str">
        <f>IF(キューシート計算用!K85&lt;&gt;"",キューシート計算用!K85,"")</f>
        <v>上神梅</v>
      </c>
      <c r="AG59" s="80"/>
      <c r="AH59" s="35" t="str">
        <f>IF(キューシート計算用!B93&lt;&gt;"",キューシート計算用!B93,"")</f>
        <v/>
      </c>
      <c r="AI59" s="79" t="str">
        <f>IF(キューシート計算用!K93&lt;&gt;"",キューシート計算用!K93,"")</f>
        <v>日光　鬼怒川</v>
      </c>
      <c r="AJ59" s="80"/>
      <c r="AK59" s="35" t="str">
        <f>IF(キューシート計算用!B102&lt;&gt;"",キューシート計算用!B102,"")</f>
        <v/>
      </c>
      <c r="AL59" s="79" t="str">
        <f>IF(キューシート計算用!K102&lt;&gt;"",キューシート計算用!K102,"")</f>
        <v/>
      </c>
      <c r="AM59" s="80"/>
      <c r="AN59" s="35" t="str">
        <f>IF(キューシート計算用!B111&lt;&gt;"",キューシート計算用!B111,"")</f>
        <v/>
      </c>
      <c r="AO59" s="79" t="str">
        <f>IF(キューシート計算用!K111&lt;&gt;"",キューシート計算用!K111,"")</f>
        <v/>
      </c>
      <c r="AP59" s="80"/>
      <c r="AQ59" s="35" t="str">
        <f>IF(キューシート計算用!B120&lt;&gt;"",キューシート計算用!B120,"")</f>
        <v/>
      </c>
      <c r="AR59" s="79" t="str">
        <f>IF(キューシート計算用!K120&lt;&gt;"",キューシート計算用!K120,"")</f>
        <v/>
      </c>
      <c r="AS59" s="80"/>
      <c r="AT59" s="35" t="str">
        <f>IF(キューシート計算用!B129&lt;&gt;"",キューシート計算用!B129,"")</f>
        <v/>
      </c>
      <c r="AU59" s="79" t="str">
        <f>IF(キューシート計算用!K129&lt;&gt;"",キューシート計算用!K129,"")</f>
        <v/>
      </c>
      <c r="AV59" s="80"/>
      <c r="AW59" s="35" t="str">
        <f>IF(キューシート計算用!B138&lt;&gt;"",キューシート計算用!B138,"")</f>
        <v/>
      </c>
      <c r="AX59" s="79" t="str">
        <f>IF(キューシート計算用!K138&lt;&gt;"",キューシート計算用!K138,"")</f>
        <v/>
      </c>
      <c r="AY59" s="80"/>
      <c r="AZ59" s="35" t="str">
        <f>IF(キューシート計算用!B147&lt;&gt;"",キューシート計算用!B147,"")</f>
        <v/>
      </c>
      <c r="BA59" s="79" t="str">
        <f>IF(キューシート計算用!K147&lt;&gt;"",キューシート計算用!K147,"")</f>
        <v/>
      </c>
      <c r="BB59" s="80"/>
      <c r="BC59" s="35" t="str">
        <f>IF(キューシート計算用!B156&lt;&gt;"",キューシート計算用!B156,"")</f>
        <v/>
      </c>
      <c r="BD59" s="79" t="str">
        <f>IF(キューシート計算用!K156&lt;&gt;"",キューシート計算用!K156,"")</f>
        <v/>
      </c>
      <c r="BE59" s="80"/>
      <c r="BF59" s="35" t="str">
        <f>IF(キューシート計算用!B165&lt;&gt;"",キューシート計算用!B165,"")</f>
        <v/>
      </c>
      <c r="BG59" s="79" t="str">
        <f>IF(キューシート計算用!K165&lt;&gt;"",キューシート計算用!K165,"")</f>
        <v/>
      </c>
      <c r="BH59" s="80"/>
      <c r="BI59" s="35" t="str">
        <f>IF(キューシート計算用!B174&lt;&gt;"",キューシート計算用!B174,"")</f>
        <v/>
      </c>
      <c r="BJ59" s="79" t="str">
        <f>IF(キューシート計算用!K174&lt;&gt;"",キューシート計算用!K174,"")</f>
        <v/>
      </c>
      <c r="BK59" s="80"/>
      <c r="BL59" s="35" t="str">
        <f>IF(キューシート計算用!B183&lt;&gt;"",キューシート計算用!B183,"")</f>
        <v/>
      </c>
      <c r="BM59" s="79" t="str">
        <f>IF(キューシート計算用!K183&lt;&gt;"",キューシート計算用!K183,"")</f>
        <v/>
      </c>
      <c r="BN59" s="80"/>
      <c r="BO59" s="35" t="str">
        <f>IF(キューシート計算用!B192&lt;&gt;"",キューシート計算用!B192,"")</f>
        <v/>
      </c>
      <c r="BP59" s="79" t="str">
        <f>IF(キューシート計算用!K192&lt;&gt;"",キューシート計算用!K192,"")</f>
        <v/>
      </c>
      <c r="BQ59" s="80"/>
      <c r="BR59" s="11" t="str">
        <f>IF(キューシート計算用!B201&lt;&gt;"",キューシート計算用!B201,"")</f>
        <v/>
      </c>
      <c r="BS59" s="75" t="str">
        <f>IF(キューシート計算用!K201&lt;&gt;"",キューシート計算用!K201,"")</f>
        <v/>
      </c>
      <c r="BT59" s="76"/>
    </row>
    <row r="60" spans="1:72" x14ac:dyDescent="0.2">
      <c r="A60" s="9" t="s">
        <v>24</v>
      </c>
      <c r="B60"/>
      <c r="C60"/>
      <c r="D60" s="36">
        <f>IF(キューシート計算用!M5&lt;&gt;"",キューシート計算用!M5,"")</f>
        <v>1</v>
      </c>
      <c r="F60" s="31"/>
      <c r="G60" s="36" t="str">
        <f>IF(キューシート計算用!M14&lt;&gt;"",キューシート計算用!M14,"")</f>
        <v/>
      </c>
      <c r="I60" s="31"/>
      <c r="J60" s="36" t="str">
        <f>IF(キューシート計算用!M22&lt;&gt;"",キューシート計算用!M22,"")</f>
        <v/>
      </c>
      <c r="L60" s="31"/>
      <c r="M60" s="36" t="str">
        <f>IF(キューシート計算用!M30&lt;&gt;"",キューシート計算用!M30,"")</f>
        <v/>
      </c>
      <c r="O60" s="31"/>
      <c r="P60" s="36" t="str">
        <f>IF(キューシート計算用!M40&lt;&gt;"",キューシート計算用!M40,"")</f>
        <v/>
      </c>
      <c r="R60" s="31"/>
      <c r="S60" s="36" t="str">
        <f>IF(キューシート計算用!M49&lt;&gt;"",キューシート計算用!M49,"")</f>
        <v/>
      </c>
      <c r="U60" s="31"/>
      <c r="V60" s="36" t="str">
        <f>IF(キューシート計算用!M58&lt;&gt;"",キューシート計算用!M58,"")</f>
        <v/>
      </c>
      <c r="X60" s="31"/>
      <c r="Y60" s="36" t="str">
        <f>IF(キューシート計算用!M67&lt;&gt;"",キューシート計算用!M67,"")</f>
        <v/>
      </c>
      <c r="AA60" s="31"/>
      <c r="AB60" s="36" t="str">
        <f>IF(キューシート計算用!M77&lt;&gt;"",キューシート計算用!M77,"")</f>
        <v/>
      </c>
      <c r="AD60" s="31"/>
      <c r="AE60" s="36" t="str">
        <f>IF(キューシート計算用!M85&lt;&gt;"",キューシート計算用!M85,"")</f>
        <v/>
      </c>
      <c r="AG60" s="31"/>
      <c r="AH60" s="36" t="str">
        <f>IF(キューシート計算用!M93&lt;&gt;"",キューシート計算用!M93,"")</f>
        <v/>
      </c>
      <c r="AJ60" s="31"/>
      <c r="AK60" s="36" t="str">
        <f>IF(キューシート計算用!M102&lt;&gt;"",キューシート計算用!M102,"")</f>
        <v/>
      </c>
      <c r="AM60" s="31"/>
      <c r="AN60" s="36" t="str">
        <f>IF(キューシート計算用!M111&lt;&gt;"",キューシート計算用!M111,"")</f>
        <v/>
      </c>
      <c r="AP60" s="31"/>
      <c r="AQ60" s="36" t="str">
        <f>IF(キューシート計算用!M120&lt;&gt;"",キューシート計算用!M120,"")</f>
        <v/>
      </c>
      <c r="AS60" s="31"/>
      <c r="AT60" s="36" t="str">
        <f>IF(キューシート計算用!M129&lt;&gt;"",キューシート計算用!M129,"")</f>
        <v/>
      </c>
      <c r="AV60" s="31"/>
      <c r="AW60" s="36" t="str">
        <f>IF(キューシート計算用!M138&lt;&gt;"",キューシート計算用!M138,"")</f>
        <v/>
      </c>
      <c r="AY60" s="31"/>
      <c r="AZ60" s="36" t="str">
        <f>IF(キューシート計算用!M147&lt;&gt;"",キューシート計算用!M147,"")</f>
        <v/>
      </c>
      <c r="BB60" s="31"/>
      <c r="BC60" s="36" t="str">
        <f>IF(キューシート計算用!M156&lt;&gt;"",キューシート計算用!M156,"")</f>
        <v/>
      </c>
      <c r="BF60" s="36" t="str">
        <f>IF(キューシート計算用!M165&lt;&gt;"",キューシート計算用!M165,"")</f>
        <v/>
      </c>
      <c r="BI60" s="36" t="str">
        <f>IF(キューシート計算用!M174&lt;&gt;"",キューシート計算用!M174,"")</f>
        <v/>
      </c>
      <c r="BL60" s="36" t="str">
        <f>IF(キューシート計算用!M183&lt;&gt;"",キューシート計算用!M183,"")</f>
        <v/>
      </c>
      <c r="BO60" s="36" t="str">
        <f>IF(キューシート計算用!M192&lt;&gt;"",キューシート計算用!M192,"")</f>
        <v/>
      </c>
      <c r="BQ60" s="31"/>
      <c r="BR60" s="17" t="str">
        <f>IF(キューシート計算用!M201&lt;&gt;"",キューシート計算用!M201,"")</f>
        <v/>
      </c>
      <c r="BT60" s="6"/>
    </row>
    <row r="61" spans="1:72" x14ac:dyDescent="0.2">
      <c r="D61" s="36" t="str">
        <f>IF(キューシート計算用!N5&lt;&gt;"",キューシート計算用!N5,"")</f>
        <v/>
      </c>
      <c r="F61" s="31"/>
      <c r="G61" s="36" t="str">
        <f>IF(キューシート計算用!N14&lt;&gt;"",キューシート計算用!N14,"")</f>
        <v/>
      </c>
      <c r="I61" s="31"/>
      <c r="J61" s="36" t="str">
        <f>IF(キューシート計算用!N22&lt;&gt;"",キューシート計算用!N22,"")</f>
        <v/>
      </c>
      <c r="L61" s="31"/>
      <c r="M61" s="36" t="str">
        <f>IF(キューシート計算用!N30&lt;&gt;"",キューシート計算用!N30,"")</f>
        <v/>
      </c>
      <c r="O61" s="31"/>
      <c r="P61" s="36" t="str">
        <f>IF(キューシート計算用!N40&lt;&gt;"",キューシート計算用!N40,"")</f>
        <v/>
      </c>
      <c r="R61" s="31"/>
      <c r="S61" s="36" t="str">
        <f>IF(キューシート計算用!N49&lt;&gt;"",キューシート計算用!N49,"")</f>
        <v/>
      </c>
      <c r="U61" s="31"/>
      <c r="V61" s="36" t="str">
        <f>IF(キューシート計算用!N58&lt;&gt;"",キューシート計算用!N58,"")</f>
        <v/>
      </c>
      <c r="X61" s="31"/>
      <c r="Y61" s="36" t="str">
        <f>IF(キューシート計算用!N67&lt;&gt;"",キューシート計算用!N67,"")</f>
        <v/>
      </c>
      <c r="AA61" s="31"/>
      <c r="AB61" s="36" t="str">
        <f>IF(キューシート計算用!N77&lt;&gt;"",キューシート計算用!N77,"")</f>
        <v/>
      </c>
      <c r="AD61" s="31"/>
      <c r="AE61" s="36" t="str">
        <f>IF(キューシート計算用!N85&lt;&gt;"",キューシート計算用!N85,"")</f>
        <v/>
      </c>
      <c r="AG61" s="31"/>
      <c r="AH61" s="36" t="str">
        <f>IF(キューシート計算用!N93&lt;&gt;"",キューシート計算用!N93,"")</f>
        <v/>
      </c>
      <c r="AJ61" s="31"/>
      <c r="AK61" s="36" t="str">
        <f>IF(キューシート計算用!N102&lt;&gt;"",キューシート計算用!N102,"")</f>
        <v/>
      </c>
      <c r="AM61" s="31"/>
      <c r="AN61" s="36" t="str">
        <f>IF(キューシート計算用!N111&lt;&gt;"",キューシート計算用!N111,"")</f>
        <v/>
      </c>
      <c r="AP61" s="31"/>
      <c r="AQ61" s="36" t="str">
        <f>IF(キューシート計算用!N120&lt;&gt;"",キューシート計算用!N120,"")</f>
        <v/>
      </c>
      <c r="AS61" s="31"/>
      <c r="AT61" s="36" t="str">
        <f>IF(キューシート計算用!N129&lt;&gt;"",キューシート計算用!N129,"")</f>
        <v/>
      </c>
      <c r="AV61" s="31"/>
      <c r="AW61" s="36" t="str">
        <f>IF(キューシート計算用!N138&lt;&gt;"",キューシート計算用!N138,"")</f>
        <v/>
      </c>
      <c r="AY61" s="31"/>
      <c r="AZ61" s="36" t="str">
        <f>IF(キューシート計算用!N147&lt;&gt;"",キューシート計算用!N147,"")</f>
        <v/>
      </c>
      <c r="BB61" s="31"/>
      <c r="BC61" s="36" t="str">
        <f>IF(キューシート計算用!N156&lt;&gt;"",キューシート計算用!N156,"")</f>
        <v/>
      </c>
      <c r="BF61" s="36" t="str">
        <f>IF(キューシート計算用!N165&lt;&gt;"",キューシート計算用!N165,"")</f>
        <v/>
      </c>
      <c r="BI61" s="36" t="str">
        <f>IF(キューシート計算用!N174&lt;&gt;"",キューシート計算用!N174,"")</f>
        <v/>
      </c>
      <c r="BL61" s="36" t="str">
        <f>IF(キューシート計算用!N183&lt;&gt;"",キューシート計算用!N183,"")</f>
        <v/>
      </c>
      <c r="BO61" s="36" t="str">
        <f>IF(キューシート計算用!N192&lt;&gt;"",キューシート計算用!N192,"")</f>
        <v/>
      </c>
      <c r="BQ61" s="31"/>
      <c r="BR61" s="17" t="str">
        <f>IF(キューシート計算用!N201&lt;&gt;"",キューシート計算用!N201,"")</f>
        <v/>
      </c>
      <c r="BT61" s="6"/>
    </row>
    <row r="62" spans="1:72" x14ac:dyDescent="0.2">
      <c r="D62" s="37">
        <f>IF(キューシート計算用!C5&lt;&gt;"",キューシート計算用!C5,"")</f>
        <v>0</v>
      </c>
      <c r="F62" s="31"/>
      <c r="G62" s="37">
        <f>IF(キューシート計算用!C14&lt;&gt;"",キューシート計算用!C14,"")</f>
        <v>1.7000000000000028</v>
      </c>
      <c r="I62" s="31"/>
      <c r="J62" s="37">
        <f>IF(キューシート計算用!C22&lt;&gt;"",キューシート計算用!C22,"")</f>
        <v>34.099999999999994</v>
      </c>
      <c r="L62" s="31"/>
      <c r="M62" s="37">
        <f>IF(キューシート計算用!C30&lt;&gt;"",キューシート計算用!C30,"")</f>
        <v>3.8000000000000114</v>
      </c>
      <c r="O62" s="31"/>
      <c r="P62" s="37">
        <f>IF(キューシート計算用!C40&lt;&gt;"",キューシート計算用!C40,"")</f>
        <v>7.3000000000000114</v>
      </c>
      <c r="R62" s="31"/>
      <c r="S62" s="37">
        <f>IF(キューシート計算用!C49&lt;&gt;"",キューシート計算用!C49,"")</f>
        <v>1.1999999999999886</v>
      </c>
      <c r="U62" s="31"/>
      <c r="V62" s="37">
        <f>IF(キューシート計算用!C58&lt;&gt;"",キューシート計算用!C58,"")</f>
        <v>4.1999999999999886</v>
      </c>
      <c r="X62" s="31"/>
      <c r="Y62" s="37">
        <f>IF(キューシート計算用!C67&lt;&gt;"",キューシート計算用!C67,"")</f>
        <v>0.40000000000003411</v>
      </c>
      <c r="AA62" s="31"/>
      <c r="AB62" s="37">
        <f>IF(キューシート計算用!C77&lt;&gt;"",キューシート計算用!C77,"")</f>
        <v>19.999999999999943</v>
      </c>
      <c r="AD62" s="31"/>
      <c r="AE62" s="37">
        <f>IF(キューシート計算用!C85&lt;&gt;"",キューシート計算用!C85,"")</f>
        <v>19.100000000000023</v>
      </c>
      <c r="AG62" s="31"/>
      <c r="AH62" s="37">
        <f>IF(キューシート計算用!C93&lt;&gt;"",キューシート計算用!C93,"")</f>
        <v>2.3999999999999773</v>
      </c>
      <c r="AJ62" s="31"/>
      <c r="AK62" s="37" t="str">
        <f>IF(キューシート計算用!C102&lt;&gt;"",キューシート計算用!C102,"")</f>
        <v/>
      </c>
      <c r="AM62" s="31"/>
      <c r="AN62" s="37" t="str">
        <f>IF(キューシート計算用!C111&lt;&gt;"",キューシート計算用!C111,"")</f>
        <v/>
      </c>
      <c r="AP62" s="31"/>
      <c r="AQ62" s="37" t="str">
        <f>IF(キューシート計算用!C120&lt;&gt;"",キューシート計算用!C120,"")</f>
        <v/>
      </c>
      <c r="AS62" s="31"/>
      <c r="AT62" s="37" t="str">
        <f>IF(キューシート計算用!C129&lt;&gt;"",キューシート計算用!C129,"")</f>
        <v/>
      </c>
      <c r="AV62" s="31"/>
      <c r="AW62" s="37" t="str">
        <f>IF(キューシート計算用!C138&lt;&gt;"",キューシート計算用!C138,"")</f>
        <v/>
      </c>
      <c r="AY62" s="31"/>
      <c r="AZ62" s="37" t="str">
        <f>IF(キューシート計算用!C147&lt;&gt;"",キューシート計算用!C147,"")</f>
        <v/>
      </c>
      <c r="BB62" s="31"/>
      <c r="BC62" s="37" t="str">
        <f>IF(キューシート計算用!C156&lt;&gt;"",キューシート計算用!C156,"")</f>
        <v/>
      </c>
      <c r="BF62" s="37" t="str">
        <f>IF(キューシート計算用!C165&lt;&gt;"",キューシート計算用!C165,"")</f>
        <v/>
      </c>
      <c r="BI62" s="37" t="str">
        <f>IF(キューシート計算用!C174&lt;&gt;"",キューシート計算用!C174,"")</f>
        <v/>
      </c>
      <c r="BL62" s="37" t="str">
        <f>IF(キューシート計算用!C183&lt;&gt;"",キューシート計算用!C183,"")</f>
        <v/>
      </c>
      <c r="BO62" s="37" t="str">
        <f>IF(キューシート計算用!C192&lt;&gt;"",キューシート計算用!C192,"")</f>
        <v/>
      </c>
      <c r="BQ62" s="31"/>
      <c r="BR62" s="18" t="str">
        <f>IF(キューシート計算用!C201&lt;&gt;"",キューシート計算用!C201,"")</f>
        <v/>
      </c>
      <c r="BT62" s="6"/>
    </row>
    <row r="63" spans="1:72" x14ac:dyDescent="0.2">
      <c r="D63" s="38">
        <f>IF(キューシート計算用!D5&lt;&gt;"",キューシート計算用!D5,"")</f>
        <v>0</v>
      </c>
      <c r="F63" s="31"/>
      <c r="G63" s="38">
        <f>IF(キューシート計算用!D14&lt;&gt;"",キューシート計算用!D14,"")</f>
        <v>5.5</v>
      </c>
      <c r="I63" s="31"/>
      <c r="J63" s="38">
        <f>IF(キューシート計算用!D22&lt;&gt;"",キューシート計算用!D22,"")</f>
        <v>34.099999999999994</v>
      </c>
      <c r="L63" s="31"/>
      <c r="M63" s="38">
        <f>IF(キューシート計算用!D30&lt;&gt;"",キューシート計算用!D30,"")</f>
        <v>6.4000000000000057</v>
      </c>
      <c r="O63" s="31"/>
      <c r="P63" s="38">
        <f>IF(キューシート計算用!D40&lt;&gt;"",キューシート計算用!D40,"")</f>
        <v>20.300000000000011</v>
      </c>
      <c r="R63" s="31"/>
      <c r="S63" s="38">
        <f>IF(キューシート計算用!D49&lt;&gt;"",キューシート計算用!D49,"")</f>
        <v>20.5</v>
      </c>
      <c r="U63" s="31"/>
      <c r="V63" s="38">
        <f>IF(キューシート計算用!D58&lt;&gt;"",キューシート計算用!D58,"")</f>
        <v>13</v>
      </c>
      <c r="X63" s="31"/>
      <c r="Y63" s="38">
        <f>IF(キューシート計算用!D67&lt;&gt;"",キューシート計算用!D67,"")</f>
        <v>27.699999999999989</v>
      </c>
      <c r="AA63" s="31"/>
      <c r="AB63" s="38">
        <f>IF(キューシート計算用!D77&lt;&gt;"",キューシート計算用!D77,"")</f>
        <v>19.999999999999943</v>
      </c>
      <c r="AD63" s="31"/>
      <c r="AE63" s="38">
        <f>IF(キューシート計算用!D85&lt;&gt;"",キューシート計算用!D85,"")</f>
        <v>43.800000000000011</v>
      </c>
      <c r="AG63" s="31"/>
      <c r="AH63" s="38">
        <f>IF(キューシート計算用!D93&lt;&gt;"",キューシート計算用!D93,"")</f>
        <v>35</v>
      </c>
      <c r="AJ63" s="31"/>
      <c r="AK63" s="38" t="str">
        <f>IF(キューシート計算用!D102&lt;&gt;"",キューシート計算用!D102,"")</f>
        <v/>
      </c>
      <c r="AM63" s="31"/>
      <c r="AN63" s="38" t="str">
        <f>IF(キューシート計算用!D111&lt;&gt;"",キューシート計算用!D111,"")</f>
        <v/>
      </c>
      <c r="AP63" s="31"/>
      <c r="AQ63" s="38" t="str">
        <f>IF(キューシート計算用!D120&lt;&gt;"",キューシート計算用!D120,"")</f>
        <v/>
      </c>
      <c r="AS63" s="31"/>
      <c r="AT63" s="38" t="str">
        <f>IF(キューシート計算用!D129&lt;&gt;"",キューシート計算用!D129,"")</f>
        <v/>
      </c>
      <c r="AV63" s="31"/>
      <c r="AW63" s="38" t="str">
        <f>IF(キューシート計算用!D138&lt;&gt;"",キューシート計算用!D138,"")</f>
        <v/>
      </c>
      <c r="AY63" s="31"/>
      <c r="AZ63" s="38" t="str">
        <f>IF(キューシート計算用!D147&lt;&gt;"",キューシート計算用!D147,"")</f>
        <v/>
      </c>
      <c r="BB63" s="31"/>
      <c r="BC63" s="38" t="str">
        <f>IF(キューシート計算用!D156&lt;&gt;"",キューシート計算用!D156,"")</f>
        <v/>
      </c>
      <c r="BF63" s="38" t="str">
        <f>IF(キューシート計算用!D165&lt;&gt;"",キューシート計算用!D165,"")</f>
        <v/>
      </c>
      <c r="BI63" s="38" t="str">
        <f>IF(キューシート計算用!D174&lt;&gt;"",キューシート計算用!D174,"")</f>
        <v/>
      </c>
      <c r="BL63" s="38" t="str">
        <f>IF(キューシート計算用!D183&lt;&gt;"",キューシート計算用!D183,"")</f>
        <v/>
      </c>
      <c r="BO63" s="38" t="str">
        <f>IF(キューシート計算用!D192&lt;&gt;"",キューシート計算用!D192,"")</f>
        <v/>
      </c>
      <c r="BQ63" s="31"/>
      <c r="BR63" s="19" t="str">
        <f>IF(キューシート計算用!D201&lt;&gt;"",キューシート計算用!D201,"")</f>
        <v/>
      </c>
      <c r="BT63" s="6"/>
    </row>
    <row r="64" spans="1:72" x14ac:dyDescent="0.2">
      <c r="D64" s="39">
        <f>IF(キューシート計算用!E5&lt;&gt;"",キューシート計算用!E5,"")</f>
        <v>0</v>
      </c>
      <c r="E64" s="32"/>
      <c r="F64" s="33"/>
      <c r="G64" s="39">
        <f>IF(キューシート計算用!E14&lt;&gt;"",キューシート計算用!E14,"")</f>
        <v>40.5</v>
      </c>
      <c r="H64" s="32"/>
      <c r="I64" s="33"/>
      <c r="J64" s="39">
        <f>IF(キューシート計算用!E22&lt;&gt;"",キューシート計算用!E22,"")</f>
        <v>150.69999999999999</v>
      </c>
      <c r="K64" s="32"/>
      <c r="L64" s="33"/>
      <c r="M64" s="39">
        <f>IF(キューシート計算用!E30&lt;&gt;"",キューシート計算用!E30,"")</f>
        <v>215.3</v>
      </c>
      <c r="N64" s="32"/>
      <c r="O64" s="33"/>
      <c r="P64" s="39">
        <f>IF(キューシート計算用!E40&lt;&gt;"",キューシート計算用!E40,"")</f>
        <v>272.8</v>
      </c>
      <c r="Q64" s="32"/>
      <c r="R64" s="33"/>
      <c r="S64" s="39">
        <f>IF(キューシート計算用!E49&lt;&gt;"",キューシート計算用!E49,"")</f>
        <v>303.3</v>
      </c>
      <c r="T64" s="32"/>
      <c r="U64" s="33"/>
      <c r="V64" s="39">
        <f>IF(キューシート計算用!E58&lt;&gt;"",キューシート計算用!E58,"")</f>
        <v>350.1</v>
      </c>
      <c r="W64" s="32"/>
      <c r="X64" s="33"/>
      <c r="Y64" s="39">
        <f>IF(キューシート計算用!E67&lt;&gt;"",キューシート計算用!E67,"")</f>
        <v>364.8</v>
      </c>
      <c r="Z64" s="32"/>
      <c r="AA64" s="33"/>
      <c r="AB64" s="39">
        <f>IF(キューシート計算用!E77&lt;&gt;"",キューシート計算用!E77,"")</f>
        <v>424.7</v>
      </c>
      <c r="AC64" s="32"/>
      <c r="AD64" s="33"/>
      <c r="AE64" s="39">
        <f>IF(キューシート計算用!E85&lt;&gt;"",キューシート計算用!E85,"")</f>
        <v>516</v>
      </c>
      <c r="AF64" s="32"/>
      <c r="AG64" s="33"/>
      <c r="AH64" s="39">
        <f>IF(キューシート計算用!E93&lt;&gt;"",キューシート計算用!E93,"")</f>
        <v>599.79999999999995</v>
      </c>
      <c r="AI64" s="32"/>
      <c r="AJ64" s="33"/>
      <c r="AK64" s="39" t="str">
        <f>IF(キューシート計算用!E102&lt;&gt;"",キューシート計算用!E102,"")</f>
        <v/>
      </c>
      <c r="AL64" s="32"/>
      <c r="AM64" s="33"/>
      <c r="AN64" s="39" t="str">
        <f>IF(キューシート計算用!E111&lt;&gt;"",キューシート計算用!E111,"")</f>
        <v/>
      </c>
      <c r="AO64" s="32"/>
      <c r="AP64" s="33"/>
      <c r="AQ64" s="39" t="str">
        <f>IF(キューシート計算用!E120&lt;&gt;"",キューシート計算用!E120,"")</f>
        <v/>
      </c>
      <c r="AR64" s="32"/>
      <c r="AS64" s="33"/>
      <c r="AT64" s="39" t="str">
        <f>IF(キューシート計算用!E129&lt;&gt;"",キューシート計算用!E129,"")</f>
        <v/>
      </c>
      <c r="AU64" s="32"/>
      <c r="AV64" s="33"/>
      <c r="AW64" s="39" t="str">
        <f>IF(キューシート計算用!E138&lt;&gt;"",キューシート計算用!E138,"")</f>
        <v/>
      </c>
      <c r="AX64" s="32"/>
      <c r="AY64" s="33"/>
      <c r="AZ64" s="39" t="str">
        <f>IF(キューシート計算用!E147&lt;&gt;"",キューシート計算用!E147,"")</f>
        <v/>
      </c>
      <c r="BA64" s="32"/>
      <c r="BB64" s="33"/>
      <c r="BC64" s="39" t="str">
        <f>IF(キューシート計算用!E156&lt;&gt;"",キューシート計算用!E156,"")</f>
        <v/>
      </c>
      <c r="BD64" s="32"/>
      <c r="BE64" s="32"/>
      <c r="BF64" s="39" t="str">
        <f>IF(キューシート計算用!E165&lt;&gt;"",キューシート計算用!E165,"")</f>
        <v/>
      </c>
      <c r="BG64" s="32"/>
      <c r="BH64" s="32"/>
      <c r="BI64" s="39" t="str">
        <f>IF(キューシート計算用!E174&lt;&gt;"",キューシート計算用!E174,"")</f>
        <v/>
      </c>
      <c r="BJ64" s="32"/>
      <c r="BK64" s="32"/>
      <c r="BL64" s="39" t="str">
        <f>IF(キューシート計算用!E183&lt;&gt;"",キューシート計算用!E183,"")</f>
        <v/>
      </c>
      <c r="BM64" s="32"/>
      <c r="BN64" s="32"/>
      <c r="BO64" s="39" t="str">
        <f>IF(キューシート計算用!E192&lt;&gt;"",キューシート計算用!E192,"")</f>
        <v/>
      </c>
      <c r="BP64" s="32"/>
      <c r="BQ64" s="33"/>
      <c r="BR64" s="2" t="str">
        <f>IF(キューシート計算用!E201&lt;&gt;"",キューシート計算用!E201,"")</f>
        <v/>
      </c>
      <c r="BS64" s="15"/>
      <c r="BT64" s="16"/>
    </row>
  </sheetData>
  <mergeCells count="403">
    <mergeCell ref="T59:U59"/>
    <mergeCell ref="T37:U37"/>
    <mergeCell ref="T38:U38"/>
    <mergeCell ref="T44:U44"/>
    <mergeCell ref="T45:U45"/>
    <mergeCell ref="T51:U51"/>
    <mergeCell ref="T52:U52"/>
    <mergeCell ref="T2:U2"/>
    <mergeCell ref="T3:U3"/>
    <mergeCell ref="T9:U9"/>
    <mergeCell ref="T10:U10"/>
    <mergeCell ref="T16:U16"/>
    <mergeCell ref="T17:U17"/>
    <mergeCell ref="T31:U31"/>
    <mergeCell ref="T23:U23"/>
    <mergeCell ref="T24:U24"/>
    <mergeCell ref="T30:U30"/>
    <mergeCell ref="BA45:BB45"/>
    <mergeCell ref="BA38:BB38"/>
    <mergeCell ref="BA31:BB31"/>
    <mergeCell ref="BA58:BB58"/>
    <mergeCell ref="BA51:BB51"/>
    <mergeCell ref="AR59:AS59"/>
    <mergeCell ref="AU58:AV58"/>
    <mergeCell ref="AR58:AS58"/>
    <mergeCell ref="AX58:AY58"/>
    <mergeCell ref="AX51:AY51"/>
    <mergeCell ref="AU51:AV51"/>
    <mergeCell ref="AU44:AV44"/>
    <mergeCell ref="AU37:AV37"/>
    <mergeCell ref="A1:C1"/>
    <mergeCell ref="AU17:AV17"/>
    <mergeCell ref="AU10:AV10"/>
    <mergeCell ref="AU3:AV3"/>
    <mergeCell ref="AX59:AY59"/>
    <mergeCell ref="AX52:AY52"/>
    <mergeCell ref="AX45:AY45"/>
    <mergeCell ref="AX38:AY38"/>
    <mergeCell ref="AX31:AY31"/>
    <mergeCell ref="AU59:AV59"/>
    <mergeCell ref="AU52:AV52"/>
    <mergeCell ref="AU45:AV45"/>
    <mergeCell ref="AU38:AV38"/>
    <mergeCell ref="AU31:AV31"/>
    <mergeCell ref="AU24:AV24"/>
    <mergeCell ref="AR52:AS52"/>
    <mergeCell ref="AR45:AS45"/>
    <mergeCell ref="AR38:AS38"/>
    <mergeCell ref="AR31:AS31"/>
    <mergeCell ref="AR24:AS24"/>
    <mergeCell ref="AR30:AS30"/>
    <mergeCell ref="AR51:AS51"/>
    <mergeCell ref="AO59:AP59"/>
    <mergeCell ref="AO52:AP52"/>
    <mergeCell ref="AL59:AM59"/>
    <mergeCell ref="AL52:AM52"/>
    <mergeCell ref="AL45:AM45"/>
    <mergeCell ref="AL38:AM38"/>
    <mergeCell ref="AL31:AM31"/>
    <mergeCell ref="AL24:AM24"/>
    <mergeCell ref="AI59:AJ59"/>
    <mergeCell ref="AL17:AM17"/>
    <mergeCell ref="AL10:AM10"/>
    <mergeCell ref="AL44:AM44"/>
    <mergeCell ref="AL37:AM37"/>
    <mergeCell ref="AL58:AM58"/>
    <mergeCell ref="AI58:AJ58"/>
    <mergeCell ref="AI17:AJ17"/>
    <mergeCell ref="AI23:AJ23"/>
    <mergeCell ref="AI30:AJ30"/>
    <mergeCell ref="AO45:AP45"/>
    <mergeCell ref="AO38:AP38"/>
    <mergeCell ref="AO31:AP31"/>
    <mergeCell ref="AO37:AP37"/>
    <mergeCell ref="AI51:AJ51"/>
    <mergeCell ref="AO51:AP51"/>
    <mergeCell ref="AI31:AJ31"/>
    <mergeCell ref="AI44:AJ44"/>
    <mergeCell ref="AI37:AJ37"/>
    <mergeCell ref="N58:O58"/>
    <mergeCell ref="Q51:R51"/>
    <mergeCell ref="Q45:R45"/>
    <mergeCell ref="W51:X51"/>
    <mergeCell ref="AC31:AD31"/>
    <mergeCell ref="AC37:AD37"/>
    <mergeCell ref="AC38:AD38"/>
    <mergeCell ref="AC44:AD44"/>
    <mergeCell ref="AC45:AD45"/>
    <mergeCell ref="AC51:AD51"/>
    <mergeCell ref="T58:U58"/>
    <mergeCell ref="K51:L51"/>
    <mergeCell ref="H44:I44"/>
    <mergeCell ref="H37:I37"/>
    <mergeCell ref="H30:I30"/>
    <mergeCell ref="Q3:R3"/>
    <mergeCell ref="N17:O17"/>
    <mergeCell ref="N10:O10"/>
    <mergeCell ref="N3:O3"/>
    <mergeCell ref="Q59:R59"/>
    <mergeCell ref="Q52:R52"/>
    <mergeCell ref="Q38:R38"/>
    <mergeCell ref="Q31:R31"/>
    <mergeCell ref="Q17:R17"/>
    <mergeCell ref="Q24:R24"/>
    <mergeCell ref="N59:O59"/>
    <mergeCell ref="N52:O52"/>
    <mergeCell ref="N45:O45"/>
    <mergeCell ref="N38:O38"/>
    <mergeCell ref="N31:O31"/>
    <mergeCell ref="N24:O24"/>
    <mergeCell ref="Q23:R23"/>
    <mergeCell ref="Q16:R16"/>
    <mergeCell ref="Q9:R9"/>
    <mergeCell ref="Q58:R58"/>
    <mergeCell ref="BA24:BB24"/>
    <mergeCell ref="BA17:BB17"/>
    <mergeCell ref="Q10:R10"/>
    <mergeCell ref="AI24:AJ24"/>
    <mergeCell ref="AI10:AJ10"/>
    <mergeCell ref="BA16:BB16"/>
    <mergeCell ref="AU16:AV16"/>
    <mergeCell ref="AO23:AP23"/>
    <mergeCell ref="AO16:AP16"/>
    <mergeCell ref="AR23:AS23"/>
    <mergeCell ref="AL23:AM23"/>
    <mergeCell ref="AL16:AM16"/>
    <mergeCell ref="AO17:AP17"/>
    <mergeCell ref="AU23:AV23"/>
    <mergeCell ref="AX3:AY3"/>
    <mergeCell ref="AO3:AP3"/>
    <mergeCell ref="AO44:AP44"/>
    <mergeCell ref="AR17:AS17"/>
    <mergeCell ref="E59:F59"/>
    <mergeCell ref="E52:F52"/>
    <mergeCell ref="E45:F45"/>
    <mergeCell ref="E38:F38"/>
    <mergeCell ref="E31:F31"/>
    <mergeCell ref="E24:F24"/>
    <mergeCell ref="AU30:AV30"/>
    <mergeCell ref="AR44:AS44"/>
    <mergeCell ref="AR37:AS37"/>
    <mergeCell ref="AL30:AM30"/>
    <mergeCell ref="H59:I59"/>
    <mergeCell ref="H52:I52"/>
    <mergeCell ref="K38:L38"/>
    <mergeCell ref="K31:L31"/>
    <mergeCell ref="K24:L24"/>
    <mergeCell ref="K44:L44"/>
    <mergeCell ref="K37:L37"/>
    <mergeCell ref="K59:L59"/>
    <mergeCell ref="K52:L52"/>
    <mergeCell ref="K58:L58"/>
    <mergeCell ref="AR3:AS3"/>
    <mergeCell ref="AR16:AS16"/>
    <mergeCell ref="AR2:AS2"/>
    <mergeCell ref="AL9:AM9"/>
    <mergeCell ref="AL3:AM3"/>
    <mergeCell ref="AR9:AS9"/>
    <mergeCell ref="AR10:AS10"/>
    <mergeCell ref="AX2:AY2"/>
    <mergeCell ref="AX44:AY44"/>
    <mergeCell ref="AX37:AY37"/>
    <mergeCell ref="AX30:AY30"/>
    <mergeCell ref="AX23:AY23"/>
    <mergeCell ref="AO9:AP9"/>
    <mergeCell ref="AO2:AP2"/>
    <mergeCell ref="AU9:AV9"/>
    <mergeCell ref="AU2:AV2"/>
    <mergeCell ref="AO24:AP24"/>
    <mergeCell ref="AO30:AP30"/>
    <mergeCell ref="AO10:AP10"/>
    <mergeCell ref="AX24:AY24"/>
    <mergeCell ref="AX16:AY16"/>
    <mergeCell ref="AX9:AY9"/>
    <mergeCell ref="AX17:AY17"/>
    <mergeCell ref="AX10:AY10"/>
    <mergeCell ref="AC30:AD30"/>
    <mergeCell ref="AC52:AD52"/>
    <mergeCell ref="AC58:AD58"/>
    <mergeCell ref="AI2:AJ2"/>
    <mergeCell ref="AI16:AJ16"/>
    <mergeCell ref="AI52:AJ52"/>
    <mergeCell ref="AI45:AJ45"/>
    <mergeCell ref="AI38:AJ38"/>
    <mergeCell ref="AL51:AM51"/>
    <mergeCell ref="AI3:AJ3"/>
    <mergeCell ref="AI9:AJ9"/>
    <mergeCell ref="AL2:AM2"/>
    <mergeCell ref="K3:L3"/>
    <mergeCell ref="H16:I16"/>
    <mergeCell ref="H9:I9"/>
    <mergeCell ref="H23:I23"/>
    <mergeCell ref="K45:L45"/>
    <mergeCell ref="E9:F9"/>
    <mergeCell ref="AO58:AP58"/>
    <mergeCell ref="Q2:R2"/>
    <mergeCell ref="N2:O2"/>
    <mergeCell ref="Q44:R44"/>
    <mergeCell ref="Q37:R37"/>
    <mergeCell ref="Q30:R30"/>
    <mergeCell ref="N30:O30"/>
    <mergeCell ref="N9:O9"/>
    <mergeCell ref="K23:L23"/>
    <mergeCell ref="N44:O44"/>
    <mergeCell ref="N37:O37"/>
    <mergeCell ref="K17:L17"/>
    <mergeCell ref="K10:L10"/>
    <mergeCell ref="K9:L9"/>
    <mergeCell ref="K2:L2"/>
    <mergeCell ref="AC10:AD10"/>
    <mergeCell ref="AC16:AD16"/>
    <mergeCell ref="AC17:AD17"/>
    <mergeCell ref="E2:F2"/>
    <mergeCell ref="H58:I58"/>
    <mergeCell ref="H51:I51"/>
    <mergeCell ref="H2:I2"/>
    <mergeCell ref="H45:I45"/>
    <mergeCell ref="H38:I38"/>
    <mergeCell ref="H31:I31"/>
    <mergeCell ref="H24:I24"/>
    <mergeCell ref="E3:F3"/>
    <mergeCell ref="E17:F17"/>
    <mergeCell ref="E23:F23"/>
    <mergeCell ref="E16:F16"/>
    <mergeCell ref="H17:I17"/>
    <mergeCell ref="H10:I10"/>
    <mergeCell ref="H3:I3"/>
    <mergeCell ref="B9:C9"/>
    <mergeCell ref="E58:F58"/>
    <mergeCell ref="E51:F51"/>
    <mergeCell ref="E44:F44"/>
    <mergeCell ref="E37:F37"/>
    <mergeCell ref="E30:F30"/>
    <mergeCell ref="B10:C10"/>
    <mergeCell ref="E10:F10"/>
    <mergeCell ref="W2:X2"/>
    <mergeCell ref="W3:X3"/>
    <mergeCell ref="W9:X9"/>
    <mergeCell ref="W10:X10"/>
    <mergeCell ref="W16:X16"/>
    <mergeCell ref="W17:X17"/>
    <mergeCell ref="W30:X30"/>
    <mergeCell ref="W31:X31"/>
    <mergeCell ref="W37:X37"/>
    <mergeCell ref="W38:X38"/>
    <mergeCell ref="W58:X58"/>
    <mergeCell ref="N51:O51"/>
    <mergeCell ref="K16:L16"/>
    <mergeCell ref="K30:L30"/>
    <mergeCell ref="N23:O23"/>
    <mergeCell ref="N16:O16"/>
    <mergeCell ref="W59:X59"/>
    <mergeCell ref="Z2:AA2"/>
    <mergeCell ref="Z3:AA3"/>
    <mergeCell ref="Z9:AA9"/>
    <mergeCell ref="Z10:AA10"/>
    <mergeCell ref="Z16:AA16"/>
    <mergeCell ref="Z17:AA17"/>
    <mergeCell ref="Z23:AA23"/>
    <mergeCell ref="Z24:AA24"/>
    <mergeCell ref="Z30:AA30"/>
    <mergeCell ref="Z31:AA31"/>
    <mergeCell ref="Z37:AA37"/>
    <mergeCell ref="Z38:AA38"/>
    <mergeCell ref="Z51:AA51"/>
    <mergeCell ref="Z52:AA52"/>
    <mergeCell ref="Z58:AA58"/>
    <mergeCell ref="Z59:AA59"/>
    <mergeCell ref="W52:X52"/>
    <mergeCell ref="W23:X23"/>
    <mergeCell ref="W24:X24"/>
    <mergeCell ref="W44:X44"/>
    <mergeCell ref="W45:X45"/>
    <mergeCell ref="Z44:AA44"/>
    <mergeCell ref="Z45:AA45"/>
    <mergeCell ref="AC59:AD59"/>
    <mergeCell ref="AF2:AG2"/>
    <mergeCell ref="AF3:AG3"/>
    <mergeCell ref="AF9:AG9"/>
    <mergeCell ref="AF10:AG10"/>
    <mergeCell ref="AF16:AG16"/>
    <mergeCell ref="AF17:AG17"/>
    <mergeCell ref="AF23:AG23"/>
    <mergeCell ref="AF24:AG24"/>
    <mergeCell ref="AF30:AG30"/>
    <mergeCell ref="AF31:AG31"/>
    <mergeCell ref="AF37:AG37"/>
    <mergeCell ref="AF38:AG38"/>
    <mergeCell ref="AF44:AG44"/>
    <mergeCell ref="AF45:AG45"/>
    <mergeCell ref="AF51:AG51"/>
    <mergeCell ref="AF52:AG52"/>
    <mergeCell ref="AF58:AG58"/>
    <mergeCell ref="AF59:AG59"/>
    <mergeCell ref="AC2:AD2"/>
    <mergeCell ref="AC3:AD3"/>
    <mergeCell ref="AC9:AD9"/>
    <mergeCell ref="AC23:AD23"/>
    <mergeCell ref="AC24:AD24"/>
    <mergeCell ref="BA9:BB9"/>
    <mergeCell ref="BA10:BB10"/>
    <mergeCell ref="BA2:BB2"/>
    <mergeCell ref="BA3:BB3"/>
    <mergeCell ref="BD58:BE58"/>
    <mergeCell ref="BD59:BE59"/>
    <mergeCell ref="BA44:BB44"/>
    <mergeCell ref="BA37:BB37"/>
    <mergeCell ref="BA30:BB30"/>
    <mergeCell ref="BA23:BB23"/>
    <mergeCell ref="BD16:BE16"/>
    <mergeCell ref="BD17:BE17"/>
    <mergeCell ref="BD51:BE51"/>
    <mergeCell ref="BD52:BE52"/>
    <mergeCell ref="BD44:BE44"/>
    <mergeCell ref="BD45:BE45"/>
    <mergeCell ref="BD37:BE37"/>
    <mergeCell ref="BD38:BE38"/>
    <mergeCell ref="BD9:BE9"/>
    <mergeCell ref="BD10:BE10"/>
    <mergeCell ref="BD2:BE2"/>
    <mergeCell ref="BD3:BE3"/>
    <mergeCell ref="BA59:BB59"/>
    <mergeCell ref="BA52:BB52"/>
    <mergeCell ref="BD30:BE30"/>
    <mergeCell ref="BD31:BE31"/>
    <mergeCell ref="BD23:BE23"/>
    <mergeCell ref="BD24:BE24"/>
    <mergeCell ref="BG16:BH16"/>
    <mergeCell ref="BG17:BH17"/>
    <mergeCell ref="BG51:BH51"/>
    <mergeCell ref="BG52:BH52"/>
    <mergeCell ref="BG44:BH44"/>
    <mergeCell ref="BG45:BH45"/>
    <mergeCell ref="BG37:BH37"/>
    <mergeCell ref="BG38:BH38"/>
    <mergeCell ref="BG9:BH9"/>
    <mergeCell ref="BG10:BH10"/>
    <mergeCell ref="BG2:BH2"/>
    <mergeCell ref="BG3:BH3"/>
    <mergeCell ref="BJ58:BK58"/>
    <mergeCell ref="BJ59:BK59"/>
    <mergeCell ref="BG30:BH30"/>
    <mergeCell ref="BG31:BH31"/>
    <mergeCell ref="BG23:BH23"/>
    <mergeCell ref="BG24:BH24"/>
    <mergeCell ref="BJ16:BK16"/>
    <mergeCell ref="BJ17:BK17"/>
    <mergeCell ref="BJ51:BK51"/>
    <mergeCell ref="BJ52:BK52"/>
    <mergeCell ref="BJ44:BK44"/>
    <mergeCell ref="BJ45:BK45"/>
    <mergeCell ref="BJ37:BK37"/>
    <mergeCell ref="BJ38:BK38"/>
    <mergeCell ref="BJ9:BK9"/>
    <mergeCell ref="BJ10:BK10"/>
    <mergeCell ref="BJ2:BK2"/>
    <mergeCell ref="BJ3:BK3"/>
    <mergeCell ref="BG58:BH58"/>
    <mergeCell ref="BG59:BH59"/>
    <mergeCell ref="BJ30:BK30"/>
    <mergeCell ref="BJ31:BK31"/>
    <mergeCell ref="BJ23:BK23"/>
    <mergeCell ref="BJ24:BK24"/>
    <mergeCell ref="BM16:BN16"/>
    <mergeCell ref="BM17:BN17"/>
    <mergeCell ref="BM51:BN51"/>
    <mergeCell ref="BM52:BN52"/>
    <mergeCell ref="BM44:BN44"/>
    <mergeCell ref="BM45:BN45"/>
    <mergeCell ref="BM37:BN37"/>
    <mergeCell ref="BM38:BN38"/>
    <mergeCell ref="BM9:BN9"/>
    <mergeCell ref="BM10:BN10"/>
    <mergeCell ref="BM2:BN2"/>
    <mergeCell ref="BM3:BN3"/>
    <mergeCell ref="BP58:BQ58"/>
    <mergeCell ref="BP59:BQ59"/>
    <mergeCell ref="BM30:BN30"/>
    <mergeCell ref="BM31:BN31"/>
    <mergeCell ref="BM23:BN23"/>
    <mergeCell ref="BM24:BN24"/>
    <mergeCell ref="BP9:BQ9"/>
    <mergeCell ref="BP2:BQ2"/>
    <mergeCell ref="BP10:BQ10"/>
    <mergeCell ref="BP3:BQ3"/>
    <mergeCell ref="BP16:BQ16"/>
    <mergeCell ref="BP17:BQ17"/>
    <mergeCell ref="BM58:BN58"/>
    <mergeCell ref="BM59:BN59"/>
    <mergeCell ref="BS59:BT59"/>
    <mergeCell ref="BS52:BT52"/>
    <mergeCell ref="BP30:BQ30"/>
    <mergeCell ref="BP31:BQ31"/>
    <mergeCell ref="BP23:BQ23"/>
    <mergeCell ref="BP24:BQ24"/>
    <mergeCell ref="BP51:BQ51"/>
    <mergeCell ref="BP52:BQ52"/>
    <mergeCell ref="BP44:BQ44"/>
    <mergeCell ref="BP45:BQ45"/>
    <mergeCell ref="BS58:BT58"/>
    <mergeCell ref="BS51:BT51"/>
    <mergeCell ref="BP37:BQ37"/>
    <mergeCell ref="BP38:BQ38"/>
  </mergeCells>
  <phoneticPr fontId="1"/>
  <conditionalFormatting sqref="D58">
    <cfRule type="expression" dxfId="199" priority="562" stopIfTrue="1">
      <formula>D59&lt;&gt;""</formula>
    </cfRule>
  </conditionalFormatting>
  <conditionalFormatting sqref="D59">
    <cfRule type="expression" dxfId="198" priority="561" stopIfTrue="1">
      <formula>D59&lt;&gt;""</formula>
    </cfRule>
  </conditionalFormatting>
  <conditionalFormatting sqref="D60">
    <cfRule type="expression" dxfId="197" priority="560" stopIfTrue="1">
      <formula>D59&lt;&gt;""</formula>
    </cfRule>
  </conditionalFormatting>
  <conditionalFormatting sqref="D61">
    <cfRule type="expression" dxfId="196" priority="559" stopIfTrue="1">
      <formula>D59&lt;&gt;""</formula>
    </cfRule>
  </conditionalFormatting>
  <conditionalFormatting sqref="D62">
    <cfRule type="expression" dxfId="195" priority="558" stopIfTrue="1">
      <formula>D59&lt;&gt;""</formula>
    </cfRule>
  </conditionalFormatting>
  <conditionalFormatting sqref="D63">
    <cfRule type="expression" dxfId="194" priority="557" stopIfTrue="1">
      <formula>D59&lt;&gt;""</formula>
    </cfRule>
  </conditionalFormatting>
  <conditionalFormatting sqref="D64">
    <cfRule type="expression" dxfId="193" priority="556" stopIfTrue="1">
      <formula>D59&lt;&gt;""</formula>
    </cfRule>
  </conditionalFormatting>
  <conditionalFormatting sqref="E2:F2">
    <cfRule type="expression" dxfId="192" priority="474" stopIfTrue="1">
      <formula>D3&lt;&gt;""</formula>
    </cfRule>
  </conditionalFormatting>
  <conditionalFormatting sqref="E9:F9">
    <cfRule type="expression" dxfId="191" priority="482" stopIfTrue="1">
      <formula>D10&lt;&gt;""</formula>
    </cfRule>
  </conditionalFormatting>
  <conditionalFormatting sqref="E16:F16">
    <cfRule type="expression" dxfId="190" priority="490" stopIfTrue="1">
      <formula>D17&lt;&gt;""</formula>
    </cfRule>
  </conditionalFormatting>
  <conditionalFormatting sqref="E23:F23">
    <cfRule type="expression" dxfId="189" priority="498" stopIfTrue="1">
      <formula>D24&lt;&gt;""</formula>
    </cfRule>
  </conditionalFormatting>
  <conditionalFormatting sqref="E30:F30">
    <cfRule type="expression" dxfId="188" priority="506" stopIfTrue="1">
      <formula>D31&lt;&gt;""</formula>
    </cfRule>
  </conditionalFormatting>
  <conditionalFormatting sqref="E37:F37">
    <cfRule type="expression" dxfId="187" priority="514" stopIfTrue="1">
      <formula>D38&lt;&gt;""</formula>
    </cfRule>
  </conditionalFormatting>
  <conditionalFormatting sqref="E44:F44">
    <cfRule type="expression" dxfId="186" priority="538" stopIfTrue="1">
      <formula>D45&lt;&gt;""</formula>
    </cfRule>
  </conditionalFormatting>
  <conditionalFormatting sqref="E51:F51">
    <cfRule type="expression" dxfId="185" priority="546" stopIfTrue="1">
      <formula>D52&lt;&gt;""</formula>
    </cfRule>
  </conditionalFormatting>
  <conditionalFormatting sqref="H2:I2">
    <cfRule type="expression" dxfId="184" priority="402" stopIfTrue="1">
      <formula>G3&lt;&gt;""</formula>
    </cfRule>
  </conditionalFormatting>
  <conditionalFormatting sqref="H9:I9">
    <cfRule type="expression" dxfId="183" priority="410" stopIfTrue="1">
      <formula>G10&lt;&gt;""</formula>
    </cfRule>
  </conditionalFormatting>
  <conditionalFormatting sqref="H16:I16">
    <cfRule type="expression" dxfId="182" priority="418" stopIfTrue="1">
      <formula>G17&lt;&gt;""</formula>
    </cfRule>
  </conditionalFormatting>
  <conditionalFormatting sqref="H23:I23">
    <cfRule type="expression" dxfId="181" priority="426" stopIfTrue="1">
      <formula>G24&lt;&gt;""</formula>
    </cfRule>
  </conditionalFormatting>
  <conditionalFormatting sqref="H30:I30">
    <cfRule type="expression" dxfId="180" priority="434" stopIfTrue="1">
      <formula>G31&lt;&gt;""</formula>
    </cfRule>
  </conditionalFormatting>
  <conditionalFormatting sqref="H37:I37">
    <cfRule type="expression" dxfId="179" priority="442" stopIfTrue="1">
      <formula>G38&lt;&gt;""</formula>
    </cfRule>
  </conditionalFormatting>
  <conditionalFormatting sqref="H44:I44">
    <cfRule type="expression" dxfId="178" priority="450" stopIfTrue="1">
      <formula>G45&lt;&gt;""</formula>
    </cfRule>
  </conditionalFormatting>
  <conditionalFormatting sqref="H51:I51">
    <cfRule type="expression" dxfId="177" priority="458" stopIfTrue="1">
      <formula>G52&lt;&gt;""</formula>
    </cfRule>
  </conditionalFormatting>
  <conditionalFormatting sqref="H58:I58">
    <cfRule type="expression" dxfId="176" priority="466" stopIfTrue="1">
      <formula>G59&lt;&gt;""</formula>
    </cfRule>
  </conditionalFormatting>
  <conditionalFormatting sqref="K2:L2">
    <cfRule type="expression" dxfId="175" priority="330" stopIfTrue="1">
      <formula>J3&lt;&gt;""</formula>
    </cfRule>
  </conditionalFormatting>
  <conditionalFormatting sqref="K9:L9">
    <cfRule type="expression" dxfId="174" priority="338" stopIfTrue="1">
      <formula>J10&lt;&gt;""</formula>
    </cfRule>
  </conditionalFormatting>
  <conditionalFormatting sqref="K16:L16">
    <cfRule type="expression" dxfId="173" priority="346" stopIfTrue="1">
      <formula>J17&lt;&gt;""</formula>
    </cfRule>
  </conditionalFormatting>
  <conditionalFormatting sqref="K23:L23">
    <cfRule type="expression" dxfId="172" priority="354" stopIfTrue="1">
      <formula>J24&lt;&gt;""</formula>
    </cfRule>
  </conditionalFormatting>
  <conditionalFormatting sqref="K30:L30">
    <cfRule type="expression" dxfId="171" priority="362" stopIfTrue="1">
      <formula>J31&lt;&gt;""</formula>
    </cfRule>
  </conditionalFormatting>
  <conditionalFormatting sqref="K37:L37">
    <cfRule type="expression" dxfId="170" priority="370" stopIfTrue="1">
      <formula>J38&lt;&gt;""</formula>
    </cfRule>
  </conditionalFormatting>
  <conditionalFormatting sqref="K44:L44">
    <cfRule type="expression" dxfId="169" priority="378" stopIfTrue="1">
      <formula>J45&lt;&gt;""</formula>
    </cfRule>
  </conditionalFormatting>
  <conditionalFormatting sqref="K51:L51">
    <cfRule type="expression" dxfId="168" priority="386" stopIfTrue="1">
      <formula>J52&lt;&gt;""</formula>
    </cfRule>
  </conditionalFormatting>
  <conditionalFormatting sqref="K58:L58">
    <cfRule type="expression" dxfId="167" priority="394" stopIfTrue="1">
      <formula>J59&lt;&gt;""</formula>
    </cfRule>
  </conditionalFormatting>
  <conditionalFormatting sqref="N2:O2">
    <cfRule type="expression" dxfId="166" priority="258" stopIfTrue="1">
      <formula>M3&lt;&gt;""</formula>
    </cfRule>
  </conditionalFormatting>
  <conditionalFormatting sqref="N9:O9">
    <cfRule type="expression" dxfId="165" priority="266" stopIfTrue="1">
      <formula>M10&lt;&gt;""</formula>
    </cfRule>
  </conditionalFormatting>
  <conditionalFormatting sqref="N16:O16">
    <cfRule type="expression" dxfId="164" priority="274" stopIfTrue="1">
      <formula>M17&lt;&gt;""</formula>
    </cfRule>
  </conditionalFormatting>
  <conditionalFormatting sqref="N23:O23">
    <cfRule type="expression" dxfId="163" priority="282" stopIfTrue="1">
      <formula>M24&lt;&gt;""</formula>
    </cfRule>
  </conditionalFormatting>
  <conditionalFormatting sqref="N30:O30">
    <cfRule type="expression" dxfId="162" priority="290" stopIfTrue="1">
      <formula>M31&lt;&gt;""</formula>
    </cfRule>
  </conditionalFormatting>
  <conditionalFormatting sqref="N37:O37">
    <cfRule type="expression" dxfId="161" priority="298" stopIfTrue="1">
      <formula>M38&lt;&gt;""</formula>
    </cfRule>
  </conditionalFormatting>
  <conditionalFormatting sqref="N44:O44">
    <cfRule type="expression" dxfId="160" priority="306" stopIfTrue="1">
      <formula>M45&lt;&gt;""</formula>
    </cfRule>
  </conditionalFormatting>
  <conditionalFormatting sqref="N51:O51">
    <cfRule type="expression" dxfId="159" priority="314" stopIfTrue="1">
      <formula>M52&lt;&gt;""</formula>
    </cfRule>
  </conditionalFormatting>
  <conditionalFormatting sqref="N58:O58">
    <cfRule type="expression" dxfId="158" priority="322" stopIfTrue="1">
      <formula>M59&lt;&gt;""</formula>
    </cfRule>
  </conditionalFormatting>
  <conditionalFormatting sqref="Q2:R2">
    <cfRule type="expression" dxfId="157" priority="186" stopIfTrue="1">
      <formula>P3&lt;&gt;""</formula>
    </cfRule>
  </conditionalFormatting>
  <conditionalFormatting sqref="Q9:R9">
    <cfRule type="expression" dxfId="156" priority="194" stopIfTrue="1">
      <formula>P10&lt;&gt;""</formula>
    </cfRule>
  </conditionalFormatting>
  <conditionalFormatting sqref="Q16:R16">
    <cfRule type="expression" dxfId="155" priority="202" stopIfTrue="1">
      <formula>P17&lt;&gt;""</formula>
    </cfRule>
  </conditionalFormatting>
  <conditionalFormatting sqref="Q23:R23">
    <cfRule type="expression" dxfId="154" priority="210" stopIfTrue="1">
      <formula>P24&lt;&gt;""</formula>
    </cfRule>
  </conditionalFormatting>
  <conditionalFormatting sqref="Q30:R30">
    <cfRule type="expression" dxfId="153" priority="218" stopIfTrue="1">
      <formula>P31&lt;&gt;""</formula>
    </cfRule>
  </conditionalFormatting>
  <conditionalFormatting sqref="Q37:R37">
    <cfRule type="expression" dxfId="152" priority="226" stopIfTrue="1">
      <formula>P38&lt;&gt;""</formula>
    </cfRule>
  </conditionalFormatting>
  <conditionalFormatting sqref="Q44:R44">
    <cfRule type="expression" dxfId="151" priority="234" stopIfTrue="1">
      <formula>P45&lt;&gt;""</formula>
    </cfRule>
  </conditionalFormatting>
  <conditionalFormatting sqref="Q51:R51">
    <cfRule type="expression" dxfId="150" priority="242" stopIfTrue="1">
      <formula>P52&lt;&gt;""</formula>
    </cfRule>
  </conditionalFormatting>
  <conditionalFormatting sqref="Q58:R58">
    <cfRule type="expression" dxfId="149" priority="250" stopIfTrue="1">
      <formula>P59&lt;&gt;""</formula>
    </cfRule>
  </conditionalFormatting>
  <conditionalFormatting sqref="T2:U2">
    <cfRule type="expression" dxfId="148" priority="105" stopIfTrue="1">
      <formula>S3&lt;&gt;""</formula>
    </cfRule>
  </conditionalFormatting>
  <conditionalFormatting sqref="T9:U9">
    <cfRule type="expression" dxfId="147" priority="106" stopIfTrue="1">
      <formula>S10&lt;&gt;""</formula>
    </cfRule>
  </conditionalFormatting>
  <conditionalFormatting sqref="T16:U16">
    <cfRule type="expression" dxfId="146" priority="107" stopIfTrue="1">
      <formula>S17&lt;&gt;""</formula>
    </cfRule>
  </conditionalFormatting>
  <conditionalFormatting sqref="T23:U23">
    <cfRule type="expression" dxfId="145" priority="108" stopIfTrue="1">
      <formula>S24&lt;&gt;""</formula>
    </cfRule>
  </conditionalFormatting>
  <conditionalFormatting sqref="T30:U30">
    <cfRule type="expression" dxfId="144" priority="109" stopIfTrue="1">
      <formula>S31&lt;&gt;""</formula>
    </cfRule>
  </conditionalFormatting>
  <conditionalFormatting sqref="T37:U37">
    <cfRule type="expression" dxfId="143" priority="110" stopIfTrue="1">
      <formula>S38&lt;&gt;""</formula>
    </cfRule>
  </conditionalFormatting>
  <conditionalFormatting sqref="T44:U44">
    <cfRule type="expression" dxfId="142" priority="111" stopIfTrue="1">
      <formula>S45&lt;&gt;""</formula>
    </cfRule>
  </conditionalFormatting>
  <conditionalFormatting sqref="T51:U51">
    <cfRule type="expression" dxfId="141" priority="112" stopIfTrue="1">
      <formula>S52&lt;&gt;""</formula>
    </cfRule>
  </conditionalFormatting>
  <conditionalFormatting sqref="T58:U58">
    <cfRule type="expression" dxfId="140" priority="113" stopIfTrue="1">
      <formula>S59&lt;&gt;""</formula>
    </cfRule>
  </conditionalFormatting>
  <conditionalFormatting sqref="W2:X2">
    <cfRule type="expression" dxfId="139" priority="96" stopIfTrue="1">
      <formula>V3&lt;&gt;""</formula>
    </cfRule>
  </conditionalFormatting>
  <conditionalFormatting sqref="W9:X9">
    <cfRule type="expression" dxfId="138" priority="97" stopIfTrue="1">
      <formula>V10&lt;&gt;""</formula>
    </cfRule>
  </conditionalFormatting>
  <conditionalFormatting sqref="W16:X16">
    <cfRule type="expression" dxfId="137" priority="98" stopIfTrue="1">
      <formula>V17&lt;&gt;""</formula>
    </cfRule>
  </conditionalFormatting>
  <conditionalFormatting sqref="W23:X23">
    <cfRule type="expression" dxfId="136" priority="99" stopIfTrue="1">
      <formula>V24&lt;&gt;""</formula>
    </cfRule>
  </conditionalFormatting>
  <conditionalFormatting sqref="W30:X30">
    <cfRule type="expression" dxfId="135" priority="100" stopIfTrue="1">
      <formula>V31&lt;&gt;""</formula>
    </cfRule>
  </conditionalFormatting>
  <conditionalFormatting sqref="W37:X37">
    <cfRule type="expression" dxfId="134" priority="101" stopIfTrue="1">
      <formula>V38&lt;&gt;""</formula>
    </cfRule>
  </conditionalFormatting>
  <conditionalFormatting sqref="W44:X44">
    <cfRule type="expression" dxfId="133" priority="102" stopIfTrue="1">
      <formula>V45&lt;&gt;""</formula>
    </cfRule>
  </conditionalFormatting>
  <conditionalFormatting sqref="W51:X51">
    <cfRule type="expression" dxfId="132" priority="103" stopIfTrue="1">
      <formula>V52&lt;&gt;""</formula>
    </cfRule>
  </conditionalFormatting>
  <conditionalFormatting sqref="W58:X58">
    <cfRule type="expression" dxfId="131" priority="104" stopIfTrue="1">
      <formula>V59&lt;&gt;""</formula>
    </cfRule>
  </conditionalFormatting>
  <conditionalFormatting sqref="Z2:AA2">
    <cfRule type="expression" dxfId="130" priority="87" stopIfTrue="1">
      <formula>Y3&lt;&gt;""</formula>
    </cfRule>
  </conditionalFormatting>
  <conditionalFormatting sqref="Z9:AA9">
    <cfRule type="expression" dxfId="129" priority="88" stopIfTrue="1">
      <formula>Y10&lt;&gt;""</formula>
    </cfRule>
  </conditionalFormatting>
  <conditionalFormatting sqref="Z16:AA16">
    <cfRule type="expression" dxfId="128" priority="89" stopIfTrue="1">
      <formula>Y17&lt;&gt;""</formula>
    </cfRule>
  </conditionalFormatting>
  <conditionalFormatting sqref="Z23:AA23">
    <cfRule type="expression" dxfId="127" priority="90" stopIfTrue="1">
      <formula>Y24&lt;&gt;""</formula>
    </cfRule>
  </conditionalFormatting>
  <conditionalFormatting sqref="Z30:AA30">
    <cfRule type="expression" dxfId="126" priority="91" stopIfTrue="1">
      <formula>Y31&lt;&gt;""</formula>
    </cfRule>
  </conditionalFormatting>
  <conditionalFormatting sqref="Z37:AA37">
    <cfRule type="expression" dxfId="125" priority="92" stopIfTrue="1">
      <formula>Y38&lt;&gt;""</formula>
    </cfRule>
  </conditionalFormatting>
  <conditionalFormatting sqref="Z44:AA44">
    <cfRule type="expression" dxfId="124" priority="93" stopIfTrue="1">
      <formula>Y45&lt;&gt;""</formula>
    </cfRule>
  </conditionalFormatting>
  <conditionalFormatting sqref="Z51:AA51">
    <cfRule type="expression" dxfId="123" priority="94" stopIfTrue="1">
      <formula>Y52&lt;&gt;""</formula>
    </cfRule>
  </conditionalFormatting>
  <conditionalFormatting sqref="Z58:AA58">
    <cfRule type="expression" dxfId="122" priority="95" stopIfTrue="1">
      <formula>Y59&lt;&gt;""</formula>
    </cfRule>
  </conditionalFormatting>
  <conditionalFormatting sqref="AC2:AD2">
    <cfRule type="expression" dxfId="121" priority="78" stopIfTrue="1">
      <formula>AB3&lt;&gt;""</formula>
    </cfRule>
  </conditionalFormatting>
  <conditionalFormatting sqref="AC9:AD9">
    <cfRule type="expression" dxfId="120" priority="79" stopIfTrue="1">
      <formula>AB10&lt;&gt;""</formula>
    </cfRule>
  </conditionalFormatting>
  <conditionalFormatting sqref="AC16:AD16">
    <cfRule type="expression" dxfId="119" priority="80" stopIfTrue="1">
      <formula>AB17&lt;&gt;""</formula>
    </cfRule>
  </conditionalFormatting>
  <conditionalFormatting sqref="AC23:AD23">
    <cfRule type="expression" dxfId="118" priority="81" stopIfTrue="1">
      <formula>AB24&lt;&gt;""</formula>
    </cfRule>
  </conditionalFormatting>
  <conditionalFormatting sqref="AC30:AD30">
    <cfRule type="expression" dxfId="117" priority="82" stopIfTrue="1">
      <formula>AB31&lt;&gt;""</formula>
    </cfRule>
  </conditionalFormatting>
  <conditionalFormatting sqref="AC37:AD37">
    <cfRule type="expression" dxfId="116" priority="83" stopIfTrue="1">
      <formula>AB38&lt;&gt;""</formula>
    </cfRule>
  </conditionalFormatting>
  <conditionalFormatting sqref="AC44:AD44">
    <cfRule type="expression" dxfId="115" priority="84" stopIfTrue="1">
      <formula>AB45&lt;&gt;""</formula>
    </cfRule>
  </conditionalFormatting>
  <conditionalFormatting sqref="AC51:AD51">
    <cfRule type="expression" dxfId="114" priority="85" stopIfTrue="1">
      <formula>AB52&lt;&gt;""</formula>
    </cfRule>
  </conditionalFormatting>
  <conditionalFormatting sqref="AC58:AD58">
    <cfRule type="expression" dxfId="113" priority="86" stopIfTrue="1">
      <formula>AB59&lt;&gt;""</formula>
    </cfRule>
  </conditionalFormatting>
  <conditionalFormatting sqref="AF2:AG2">
    <cfRule type="expression" dxfId="112" priority="69" stopIfTrue="1">
      <formula>AE3&lt;&gt;""</formula>
    </cfRule>
  </conditionalFormatting>
  <conditionalFormatting sqref="AF9:AG9">
    <cfRule type="expression" dxfId="111" priority="70" stopIfTrue="1">
      <formula>AE10&lt;&gt;""</formula>
    </cfRule>
  </conditionalFormatting>
  <conditionalFormatting sqref="AF16:AG16">
    <cfRule type="expression" dxfId="110" priority="71" stopIfTrue="1">
      <formula>AE17&lt;&gt;""</formula>
    </cfRule>
  </conditionalFormatting>
  <conditionalFormatting sqref="AF23:AG23">
    <cfRule type="expression" dxfId="109" priority="72" stopIfTrue="1">
      <formula>AE24&lt;&gt;""</formula>
    </cfRule>
  </conditionalFormatting>
  <conditionalFormatting sqref="AF30:AG30">
    <cfRule type="expression" dxfId="108" priority="73" stopIfTrue="1">
      <formula>AE31&lt;&gt;""</formula>
    </cfRule>
  </conditionalFormatting>
  <conditionalFormatting sqref="AF37:AG37">
    <cfRule type="expression" dxfId="107" priority="74" stopIfTrue="1">
      <formula>AE38&lt;&gt;""</formula>
    </cfRule>
  </conditionalFormatting>
  <conditionalFormatting sqref="AF44:AG44">
    <cfRule type="expression" dxfId="106" priority="75" stopIfTrue="1">
      <formula>AE45&lt;&gt;""</formula>
    </cfRule>
  </conditionalFormatting>
  <conditionalFormatting sqref="AF51:AG51">
    <cfRule type="expression" dxfId="105" priority="76" stopIfTrue="1">
      <formula>AE52&lt;&gt;""</formula>
    </cfRule>
  </conditionalFormatting>
  <conditionalFormatting sqref="AF58:AG58">
    <cfRule type="expression" dxfId="104" priority="77" stopIfTrue="1">
      <formula>AE59&lt;&gt;""</formula>
    </cfRule>
  </conditionalFormatting>
  <conditionalFormatting sqref="AI2:AJ2">
    <cfRule type="expression" dxfId="103" priority="60" stopIfTrue="1">
      <formula>AH3&lt;&gt;""</formula>
    </cfRule>
  </conditionalFormatting>
  <conditionalFormatting sqref="AI9:AJ9">
    <cfRule type="expression" dxfId="102" priority="61" stopIfTrue="1">
      <formula>AH10&lt;&gt;""</formula>
    </cfRule>
  </conditionalFormatting>
  <conditionalFormatting sqref="AI16:AJ16">
    <cfRule type="expression" dxfId="101" priority="62" stopIfTrue="1">
      <formula>AH17&lt;&gt;""</formula>
    </cfRule>
  </conditionalFormatting>
  <conditionalFormatting sqref="AI23:AJ23">
    <cfRule type="expression" dxfId="100" priority="63" stopIfTrue="1">
      <formula>AH24&lt;&gt;""</formula>
    </cfRule>
  </conditionalFormatting>
  <conditionalFormatting sqref="AI30:AJ30">
    <cfRule type="expression" dxfId="99" priority="64" stopIfTrue="1">
      <formula>AH31&lt;&gt;""</formula>
    </cfRule>
  </conditionalFormatting>
  <conditionalFormatting sqref="AI37:AJ37">
    <cfRule type="expression" dxfId="98" priority="65" stopIfTrue="1">
      <formula>AH38&lt;&gt;""</formula>
    </cfRule>
  </conditionalFormatting>
  <conditionalFormatting sqref="AI44:AJ44">
    <cfRule type="expression" dxfId="97" priority="66" stopIfTrue="1">
      <formula>AH45&lt;&gt;""</formula>
    </cfRule>
  </conditionalFormatting>
  <conditionalFormatting sqref="AI51:AJ51">
    <cfRule type="expression" dxfId="96" priority="67" stopIfTrue="1">
      <formula>AH52&lt;&gt;""</formula>
    </cfRule>
  </conditionalFormatting>
  <conditionalFormatting sqref="AI58:AJ58">
    <cfRule type="expression" dxfId="95" priority="68" stopIfTrue="1">
      <formula>AH59&lt;&gt;""</formula>
    </cfRule>
  </conditionalFormatting>
  <conditionalFormatting sqref="AL2:AM2">
    <cfRule type="expression" dxfId="94" priority="51" stopIfTrue="1">
      <formula>AK3&lt;&gt;""</formula>
    </cfRule>
  </conditionalFormatting>
  <conditionalFormatting sqref="AL9:AM9">
    <cfRule type="expression" dxfId="93" priority="52" stopIfTrue="1">
      <formula>AK10&lt;&gt;""</formula>
    </cfRule>
  </conditionalFormatting>
  <conditionalFormatting sqref="AL16:AM16">
    <cfRule type="expression" dxfId="92" priority="53" stopIfTrue="1">
      <formula>AK17&lt;&gt;""</formula>
    </cfRule>
  </conditionalFormatting>
  <conditionalFormatting sqref="AL23:AM23">
    <cfRule type="expression" dxfId="91" priority="54" stopIfTrue="1">
      <formula>AK24&lt;&gt;""</formula>
    </cfRule>
  </conditionalFormatting>
  <conditionalFormatting sqref="AL30:AM30">
    <cfRule type="expression" dxfId="90" priority="55" stopIfTrue="1">
      <formula>AK31&lt;&gt;""</formula>
    </cfRule>
  </conditionalFormatting>
  <conditionalFormatting sqref="AL37:AM37">
    <cfRule type="expression" dxfId="89" priority="56" stopIfTrue="1">
      <formula>AK38&lt;&gt;""</formula>
    </cfRule>
  </conditionalFormatting>
  <conditionalFormatting sqref="AL44:AM44">
    <cfRule type="expression" dxfId="88" priority="57" stopIfTrue="1">
      <formula>AK45&lt;&gt;""</formula>
    </cfRule>
  </conditionalFormatting>
  <conditionalFormatting sqref="AL51:AM51">
    <cfRule type="expression" dxfId="87" priority="58" stopIfTrue="1">
      <formula>AK52&lt;&gt;""</formula>
    </cfRule>
  </conditionalFormatting>
  <conditionalFormatting sqref="AL58:AM58">
    <cfRule type="expression" dxfId="86" priority="59" stopIfTrue="1">
      <formula>AK59&lt;&gt;""</formula>
    </cfRule>
  </conditionalFormatting>
  <conditionalFormatting sqref="AO2:AP2">
    <cfRule type="expression" dxfId="85" priority="42" stopIfTrue="1">
      <formula>AN3&lt;&gt;""</formula>
    </cfRule>
  </conditionalFormatting>
  <conditionalFormatting sqref="AO9:AP9">
    <cfRule type="expression" dxfId="84" priority="43" stopIfTrue="1">
      <formula>AN10&lt;&gt;""</formula>
    </cfRule>
  </conditionalFormatting>
  <conditionalFormatting sqref="AO16:AP16">
    <cfRule type="expression" dxfId="83" priority="44" stopIfTrue="1">
      <formula>AN17&lt;&gt;""</formula>
    </cfRule>
  </conditionalFormatting>
  <conditionalFormatting sqref="AO23:AP23">
    <cfRule type="expression" dxfId="82" priority="45" stopIfTrue="1">
      <formula>AN24&lt;&gt;""</formula>
    </cfRule>
  </conditionalFormatting>
  <conditionalFormatting sqref="AO30:AP30">
    <cfRule type="expression" dxfId="81" priority="46" stopIfTrue="1">
      <formula>AN31&lt;&gt;""</formula>
    </cfRule>
  </conditionalFormatting>
  <conditionalFormatting sqref="AO37:AP37">
    <cfRule type="expression" dxfId="80" priority="47" stopIfTrue="1">
      <formula>AN38&lt;&gt;""</formula>
    </cfRule>
  </conditionalFormatting>
  <conditionalFormatting sqref="AO44:AP44">
    <cfRule type="expression" dxfId="79" priority="48" stopIfTrue="1">
      <formula>AN45&lt;&gt;""</formula>
    </cfRule>
  </conditionalFormatting>
  <conditionalFormatting sqref="AO51:AP51">
    <cfRule type="expression" dxfId="78" priority="49" stopIfTrue="1">
      <formula>AN52&lt;&gt;""</formula>
    </cfRule>
  </conditionalFormatting>
  <conditionalFormatting sqref="AO58:AP58">
    <cfRule type="expression" dxfId="77" priority="50" stopIfTrue="1">
      <formula>AN59&lt;&gt;""</formula>
    </cfRule>
  </conditionalFormatting>
  <conditionalFormatting sqref="AR2:AS2">
    <cfRule type="expression" dxfId="76" priority="33" stopIfTrue="1">
      <formula>AQ3&lt;&gt;""</formula>
    </cfRule>
  </conditionalFormatting>
  <conditionalFormatting sqref="AR9:AS9">
    <cfRule type="expression" dxfId="75" priority="34" stopIfTrue="1">
      <formula>AQ10&lt;&gt;""</formula>
    </cfRule>
  </conditionalFormatting>
  <conditionalFormatting sqref="AR16:AS16">
    <cfRule type="expression" dxfId="74" priority="35" stopIfTrue="1">
      <formula>AQ17&lt;&gt;""</formula>
    </cfRule>
  </conditionalFormatting>
  <conditionalFormatting sqref="AR23:AS23">
    <cfRule type="expression" dxfId="73" priority="36" stopIfTrue="1">
      <formula>AQ24&lt;&gt;""</formula>
    </cfRule>
  </conditionalFormatting>
  <conditionalFormatting sqref="AR30:AS30">
    <cfRule type="expression" dxfId="72" priority="37" stopIfTrue="1">
      <formula>AQ31&lt;&gt;""</formula>
    </cfRule>
  </conditionalFormatting>
  <conditionalFormatting sqref="AR37:AS37">
    <cfRule type="expression" dxfId="71" priority="38" stopIfTrue="1">
      <formula>AQ38&lt;&gt;""</formula>
    </cfRule>
  </conditionalFormatting>
  <conditionalFormatting sqref="AR44:AS44">
    <cfRule type="expression" dxfId="70" priority="39" stopIfTrue="1">
      <formula>AQ45&lt;&gt;""</formula>
    </cfRule>
  </conditionalFormatting>
  <conditionalFormatting sqref="AR51:AS51">
    <cfRule type="expression" dxfId="69" priority="40" stopIfTrue="1">
      <formula>AQ52&lt;&gt;""</formula>
    </cfRule>
  </conditionalFormatting>
  <conditionalFormatting sqref="AR58:AS58">
    <cfRule type="expression" dxfId="68" priority="41" stopIfTrue="1">
      <formula>AQ59&lt;&gt;""</formula>
    </cfRule>
  </conditionalFormatting>
  <conditionalFormatting sqref="AU2:AV2">
    <cfRule type="expression" dxfId="67" priority="24" stopIfTrue="1">
      <formula>AT3&lt;&gt;""</formula>
    </cfRule>
  </conditionalFormatting>
  <conditionalFormatting sqref="AU9:AV9">
    <cfRule type="expression" dxfId="66" priority="25" stopIfTrue="1">
      <formula>AT10&lt;&gt;""</formula>
    </cfRule>
  </conditionalFormatting>
  <conditionalFormatting sqref="AU16:AV16">
    <cfRule type="expression" dxfId="65" priority="26" stopIfTrue="1">
      <formula>AT17&lt;&gt;""</formula>
    </cfRule>
  </conditionalFormatting>
  <conditionalFormatting sqref="AU23:AV23">
    <cfRule type="expression" dxfId="64" priority="27" stopIfTrue="1">
      <formula>AT24&lt;&gt;""</formula>
    </cfRule>
  </conditionalFormatting>
  <conditionalFormatting sqref="AU30:AV30">
    <cfRule type="expression" dxfId="63" priority="28" stopIfTrue="1">
      <formula>AT31&lt;&gt;""</formula>
    </cfRule>
  </conditionalFormatting>
  <conditionalFormatting sqref="AU37:AV37">
    <cfRule type="expression" dxfId="62" priority="29" stopIfTrue="1">
      <formula>AT38&lt;&gt;""</formula>
    </cfRule>
  </conditionalFormatting>
  <conditionalFormatting sqref="AU44:AV44">
    <cfRule type="expression" dxfId="61" priority="30" stopIfTrue="1">
      <formula>AT45&lt;&gt;""</formula>
    </cfRule>
  </conditionalFormatting>
  <conditionalFormatting sqref="AU51:AV51">
    <cfRule type="expression" dxfId="60" priority="31" stopIfTrue="1">
      <formula>AT52&lt;&gt;""</formula>
    </cfRule>
  </conditionalFormatting>
  <conditionalFormatting sqref="AU58:AV58">
    <cfRule type="expression" dxfId="59" priority="32" stopIfTrue="1">
      <formula>AT59&lt;&gt;""</formula>
    </cfRule>
  </conditionalFormatting>
  <conditionalFormatting sqref="AX2:AY2">
    <cfRule type="expression" dxfId="58" priority="15" stopIfTrue="1">
      <formula>AW3&lt;&gt;""</formula>
    </cfRule>
  </conditionalFormatting>
  <conditionalFormatting sqref="AX9:AY9">
    <cfRule type="expression" dxfId="57" priority="16" stopIfTrue="1">
      <formula>AW10&lt;&gt;""</formula>
    </cfRule>
  </conditionalFormatting>
  <conditionalFormatting sqref="AX16:AY16">
    <cfRule type="expression" dxfId="56" priority="17" stopIfTrue="1">
      <formula>AW17&lt;&gt;""</formula>
    </cfRule>
  </conditionalFormatting>
  <conditionalFormatting sqref="AX23:AY23">
    <cfRule type="expression" dxfId="55" priority="18" stopIfTrue="1">
      <formula>AW24&lt;&gt;""</formula>
    </cfRule>
  </conditionalFormatting>
  <conditionalFormatting sqref="AX30:AY30">
    <cfRule type="expression" dxfId="54" priority="19" stopIfTrue="1">
      <formula>AW31&lt;&gt;""</formula>
    </cfRule>
  </conditionalFormatting>
  <conditionalFormatting sqref="AX37:AY37">
    <cfRule type="expression" dxfId="53" priority="20" stopIfTrue="1">
      <formula>AW38&lt;&gt;""</formula>
    </cfRule>
  </conditionalFormatting>
  <conditionalFormatting sqref="AX44:AY44">
    <cfRule type="expression" dxfId="52" priority="21" stopIfTrue="1">
      <formula>AW45&lt;&gt;""</formula>
    </cfRule>
  </conditionalFormatting>
  <conditionalFormatting sqref="AX51:AY51">
    <cfRule type="expression" dxfId="51" priority="22" stopIfTrue="1">
      <formula>AW52&lt;&gt;""</formula>
    </cfRule>
  </conditionalFormatting>
  <conditionalFormatting sqref="AX58:AY58">
    <cfRule type="expression" dxfId="50" priority="23" stopIfTrue="1">
      <formula>AW59&lt;&gt;""</formula>
    </cfRule>
  </conditionalFormatting>
  <conditionalFormatting sqref="BA2:BB2">
    <cfRule type="expression" dxfId="49" priority="571" stopIfTrue="1">
      <formula>AZ19&lt;&gt;""</formula>
    </cfRule>
  </conditionalFormatting>
  <conditionalFormatting sqref="BA9:BB9">
    <cfRule type="expression" dxfId="48" priority="569" stopIfTrue="1">
      <formula>AZ18&lt;&gt;""</formula>
    </cfRule>
  </conditionalFormatting>
  <conditionalFormatting sqref="BA16:BB16 E58:F58">
    <cfRule type="expression" dxfId="47" priority="554" stopIfTrue="1">
      <formula>D17&lt;&gt;""</formula>
    </cfRule>
  </conditionalFormatting>
  <conditionalFormatting sqref="BA23:BB23">
    <cfRule type="expression" dxfId="46" priority="9" stopIfTrue="1">
      <formula>AZ24&lt;&gt;""</formula>
    </cfRule>
  </conditionalFormatting>
  <conditionalFormatting sqref="BA30:BB30">
    <cfRule type="expression" dxfId="45" priority="10" stopIfTrue="1">
      <formula>AZ31&lt;&gt;""</formula>
    </cfRule>
  </conditionalFormatting>
  <conditionalFormatting sqref="BA37:BB37">
    <cfRule type="expression" dxfId="44" priority="11" stopIfTrue="1">
      <formula>AZ38&lt;&gt;""</formula>
    </cfRule>
  </conditionalFormatting>
  <conditionalFormatting sqref="BA44:BB44">
    <cfRule type="expression" dxfId="43" priority="12" stopIfTrue="1">
      <formula>AZ45&lt;&gt;""</formula>
    </cfRule>
  </conditionalFormatting>
  <conditionalFormatting sqref="BA51:BB51">
    <cfRule type="expression" dxfId="42" priority="13" stopIfTrue="1">
      <formula>AZ52&lt;&gt;""</formula>
    </cfRule>
  </conditionalFormatting>
  <conditionalFormatting sqref="BA58:BB58">
    <cfRule type="expression" dxfId="41" priority="14" stopIfTrue="1">
      <formula>AZ59&lt;&gt;""</formula>
    </cfRule>
  </conditionalFormatting>
  <conditionalFormatting sqref="BD2:BE2 BD9:BE9 BD16:BE16 BD23:BE23 BD30:BE30 BD37:BE37 BD44:BE44">
    <cfRule type="expression" dxfId="40" priority="2" stopIfTrue="1">
      <formula>BC3&lt;&gt;""</formula>
    </cfRule>
  </conditionalFormatting>
  <conditionalFormatting sqref="BD51:BE51">
    <cfRule type="expression" dxfId="39" priority="5" stopIfTrue="1">
      <formula>BC52&lt;&gt;""</formula>
    </cfRule>
  </conditionalFormatting>
  <conditionalFormatting sqref="BD58:BE58">
    <cfRule type="expression" dxfId="38" priority="6" stopIfTrue="1">
      <formula>BC59&lt;&gt;""</formula>
    </cfRule>
  </conditionalFormatting>
  <conditionalFormatting sqref="BG2:BH2">
    <cfRule type="expression" dxfId="37" priority="591" stopIfTrue="1">
      <formula>BF65&lt;&gt;""</formula>
    </cfRule>
  </conditionalFormatting>
  <conditionalFormatting sqref="BG9:BH9">
    <cfRule type="expression" dxfId="36" priority="589" stopIfTrue="1">
      <formula>BF64&lt;&gt;""</formula>
    </cfRule>
  </conditionalFormatting>
  <conditionalFormatting sqref="BG16:BH16">
    <cfRule type="expression" dxfId="35" priority="587" stopIfTrue="1">
      <formula>BF63&lt;&gt;""</formula>
    </cfRule>
  </conditionalFormatting>
  <conditionalFormatting sqref="BG23:BH23">
    <cfRule type="expression" dxfId="34" priority="585" stopIfTrue="1">
      <formula>BF62&lt;&gt;""</formula>
    </cfRule>
  </conditionalFormatting>
  <conditionalFormatting sqref="BG30:BH30">
    <cfRule type="expression" dxfId="33" priority="583" stopIfTrue="1">
      <formula>BF61&lt;&gt;""</formula>
    </cfRule>
  </conditionalFormatting>
  <conditionalFormatting sqref="BG37:BH37">
    <cfRule type="expression" dxfId="32" priority="581" stopIfTrue="1">
      <formula>BF60&lt;&gt;""</formula>
    </cfRule>
  </conditionalFormatting>
  <conditionalFormatting sqref="BG44:BH44">
    <cfRule type="expression" dxfId="31" priority="579" stopIfTrue="1">
      <formula>BF59&lt;&gt;""</formula>
    </cfRule>
  </conditionalFormatting>
  <conditionalFormatting sqref="BG51:BH51">
    <cfRule type="expression" dxfId="30" priority="577" stopIfTrue="1">
      <formula>BF58&lt;&gt;""</formula>
    </cfRule>
  </conditionalFormatting>
  <conditionalFormatting sqref="BG58:BH58">
    <cfRule type="expression" dxfId="29" priority="575" stopIfTrue="1">
      <formula>BF57&lt;&gt;""</formula>
    </cfRule>
  </conditionalFormatting>
  <conditionalFormatting sqref="BJ2:BK2">
    <cfRule type="expression" dxfId="28" priority="609" stopIfTrue="1">
      <formula>BF74&lt;&gt;""</formula>
    </cfRule>
  </conditionalFormatting>
  <conditionalFormatting sqref="BJ9:BK9">
    <cfRule type="expression" dxfId="27" priority="607" stopIfTrue="1">
      <formula>BF73&lt;&gt;""</formula>
    </cfRule>
  </conditionalFormatting>
  <conditionalFormatting sqref="BJ16:BK16">
    <cfRule type="expression" dxfId="26" priority="605" stopIfTrue="1">
      <formula>BF72&lt;&gt;""</formula>
    </cfRule>
  </conditionalFormatting>
  <conditionalFormatting sqref="BJ23:BK23">
    <cfRule type="expression" dxfId="25" priority="603" stopIfTrue="1">
      <formula>BF71&lt;&gt;""</formula>
    </cfRule>
  </conditionalFormatting>
  <conditionalFormatting sqref="BJ30:BK30">
    <cfRule type="expression" dxfId="24" priority="601" stopIfTrue="1">
      <formula>BF70&lt;&gt;""</formula>
    </cfRule>
  </conditionalFormatting>
  <conditionalFormatting sqref="BJ37:BK37">
    <cfRule type="expression" dxfId="23" priority="599" stopIfTrue="1">
      <formula>BF69&lt;&gt;""</formula>
    </cfRule>
  </conditionalFormatting>
  <conditionalFormatting sqref="BJ44:BK44">
    <cfRule type="expression" dxfId="22" priority="597" stopIfTrue="1">
      <formula>BF68&lt;&gt;""</formula>
    </cfRule>
  </conditionalFormatting>
  <conditionalFormatting sqref="BJ51:BK51">
    <cfRule type="expression" dxfId="21" priority="595" stopIfTrue="1">
      <formula>BF67&lt;&gt;""</formula>
    </cfRule>
  </conditionalFormatting>
  <conditionalFormatting sqref="BJ58:BK58">
    <cfRule type="expression" dxfId="20" priority="593" stopIfTrue="1">
      <formula>BF66&lt;&gt;""</formula>
    </cfRule>
  </conditionalFormatting>
  <conditionalFormatting sqref="BM2:BN2">
    <cfRule type="expression" dxfId="19" priority="627" stopIfTrue="1">
      <formula>BF83&lt;&gt;""</formula>
    </cfRule>
  </conditionalFormatting>
  <conditionalFormatting sqref="BM9:BN9">
    <cfRule type="expression" dxfId="18" priority="625" stopIfTrue="1">
      <formula>BF82&lt;&gt;""</formula>
    </cfRule>
  </conditionalFormatting>
  <conditionalFormatting sqref="BM16:BN16">
    <cfRule type="expression" dxfId="17" priority="623" stopIfTrue="1">
      <formula>BF81&lt;&gt;""</formula>
    </cfRule>
  </conditionalFormatting>
  <conditionalFormatting sqref="BM23:BN23">
    <cfRule type="expression" dxfId="16" priority="621" stopIfTrue="1">
      <formula>BF80&lt;&gt;""</formula>
    </cfRule>
  </conditionalFormatting>
  <conditionalFormatting sqref="BM30:BN30">
    <cfRule type="expression" dxfId="15" priority="619" stopIfTrue="1">
      <formula>BF79&lt;&gt;""</formula>
    </cfRule>
  </conditionalFormatting>
  <conditionalFormatting sqref="BM37:BN37">
    <cfRule type="expression" dxfId="14" priority="617" stopIfTrue="1">
      <formula>BF78&lt;&gt;""</formula>
    </cfRule>
  </conditionalFormatting>
  <conditionalFormatting sqref="BM44:BN44">
    <cfRule type="expression" dxfId="13" priority="615" stopIfTrue="1">
      <formula>BF77&lt;&gt;""</formula>
    </cfRule>
  </conditionalFormatting>
  <conditionalFormatting sqref="BM51:BN51">
    <cfRule type="expression" dxfId="12" priority="613" stopIfTrue="1">
      <formula>BF76&lt;&gt;""</formula>
    </cfRule>
  </conditionalFormatting>
  <conditionalFormatting sqref="BM58:BN58">
    <cfRule type="expression" dxfId="11" priority="611" stopIfTrue="1">
      <formula>BF75&lt;&gt;""</formula>
    </cfRule>
  </conditionalFormatting>
  <conditionalFormatting sqref="BP2:BQ2">
    <cfRule type="expression" dxfId="10" priority="645" stopIfTrue="1">
      <formula>BF92&lt;&gt;""</formula>
    </cfRule>
  </conditionalFormatting>
  <conditionalFormatting sqref="BP9:BQ9">
    <cfRule type="expression" dxfId="9" priority="643" stopIfTrue="1">
      <formula>BF91&lt;&gt;""</formula>
    </cfRule>
  </conditionalFormatting>
  <conditionalFormatting sqref="BP16:BQ16">
    <cfRule type="expression" dxfId="8" priority="641" stopIfTrue="1">
      <formula>BF90&lt;&gt;""</formula>
    </cfRule>
  </conditionalFormatting>
  <conditionalFormatting sqref="BP23:BQ23">
    <cfRule type="expression" dxfId="7" priority="639" stopIfTrue="1">
      <formula>BF89&lt;&gt;""</formula>
    </cfRule>
  </conditionalFormatting>
  <conditionalFormatting sqref="BP30:BQ30">
    <cfRule type="expression" dxfId="6" priority="637" stopIfTrue="1">
      <formula>BF88&lt;&gt;""</formula>
    </cfRule>
  </conditionalFormatting>
  <conditionalFormatting sqref="BP37:BQ37">
    <cfRule type="expression" dxfId="5" priority="635" stopIfTrue="1">
      <formula>BF87&lt;&gt;""</formula>
    </cfRule>
  </conditionalFormatting>
  <conditionalFormatting sqref="BP44:BQ44">
    <cfRule type="expression" dxfId="4" priority="633" stopIfTrue="1">
      <formula>BF86&lt;&gt;""</formula>
    </cfRule>
  </conditionalFormatting>
  <conditionalFormatting sqref="BP51:BQ51">
    <cfRule type="expression" dxfId="3" priority="631" stopIfTrue="1">
      <formula>BF85&lt;&gt;""</formula>
    </cfRule>
  </conditionalFormatting>
  <conditionalFormatting sqref="BP58:BQ58">
    <cfRule type="expression" dxfId="2" priority="629" stopIfTrue="1">
      <formula>BF84&lt;&gt;""</formula>
    </cfRule>
  </conditionalFormatting>
  <conditionalFormatting sqref="BS51:BT51">
    <cfRule type="expression" dxfId="1" priority="573" stopIfTrue="1">
      <formula>BF94&lt;&gt;""</formula>
    </cfRule>
  </conditionalFormatting>
  <conditionalFormatting sqref="BS58:BT58">
    <cfRule type="expression" dxfId="0" priority="647" stopIfTrue="1">
      <formula>BF93&lt;&gt;""</formula>
    </cfRule>
  </conditionalFormatting>
  <pageMargins left="0" right="0" top="0" bottom="0" header="0" footer="0"/>
  <pageSetup paperSize="9" scale="98" orientation="portrait" r:id="rId1"/>
  <colBreaks count="1" manualBreakCount="1">
    <brk id="9" max="66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68"/>
  <sheetViews>
    <sheetView topLeftCell="A34" workbookViewId="0">
      <selection activeCell="A3" sqref="A3:A68"/>
    </sheetView>
  </sheetViews>
  <sheetFormatPr defaultRowHeight="13" x14ac:dyDescent="0.2"/>
  <sheetData>
    <row r="2" spans="1:3" x14ac:dyDescent="0.2">
      <c r="A2">
        <v>207.3</v>
      </c>
      <c r="B2">
        <v>1.4</v>
      </c>
      <c r="C2">
        <f>A$2+B2</f>
        <v>208.70000000000002</v>
      </c>
    </row>
    <row r="3" spans="1:3" x14ac:dyDescent="0.2">
      <c r="B3">
        <v>2.6</v>
      </c>
      <c r="C3">
        <f t="shared" ref="C3:C47" si="0">A$2+B3</f>
        <v>209.9</v>
      </c>
    </row>
    <row r="4" spans="1:3" x14ac:dyDescent="0.2">
      <c r="B4">
        <v>6.3</v>
      </c>
      <c r="C4">
        <f t="shared" si="0"/>
        <v>213.60000000000002</v>
      </c>
    </row>
    <row r="5" spans="1:3" x14ac:dyDescent="0.2">
      <c r="B5">
        <v>24.1</v>
      </c>
      <c r="C5">
        <f t="shared" si="0"/>
        <v>231.4</v>
      </c>
    </row>
    <row r="6" spans="1:3" x14ac:dyDescent="0.2">
      <c r="B6">
        <v>29.7</v>
      </c>
      <c r="C6">
        <f t="shared" si="0"/>
        <v>237</v>
      </c>
    </row>
    <row r="7" spans="1:3" x14ac:dyDescent="0.2">
      <c r="B7">
        <v>31.2</v>
      </c>
      <c r="C7">
        <f t="shared" si="0"/>
        <v>238.5</v>
      </c>
    </row>
    <row r="8" spans="1:3" x14ac:dyDescent="0.2">
      <c r="B8">
        <v>31.4</v>
      </c>
      <c r="C8">
        <f t="shared" si="0"/>
        <v>238.70000000000002</v>
      </c>
    </row>
    <row r="9" spans="1:3" x14ac:dyDescent="0.2">
      <c r="B9">
        <v>41.4</v>
      </c>
      <c r="C9">
        <f t="shared" si="0"/>
        <v>248.70000000000002</v>
      </c>
    </row>
    <row r="10" spans="1:3" x14ac:dyDescent="0.2">
      <c r="B10">
        <v>45.8</v>
      </c>
      <c r="C10">
        <f t="shared" si="0"/>
        <v>253.10000000000002</v>
      </c>
    </row>
    <row r="11" spans="1:3" x14ac:dyDescent="0.2">
      <c r="B11">
        <v>50.6</v>
      </c>
      <c r="C11">
        <f t="shared" si="0"/>
        <v>257.90000000000003</v>
      </c>
    </row>
    <row r="12" spans="1:3" x14ac:dyDescent="0.2">
      <c r="B12">
        <v>56</v>
      </c>
      <c r="C12">
        <f t="shared" si="0"/>
        <v>263.3</v>
      </c>
    </row>
    <row r="13" spans="1:3" x14ac:dyDescent="0.2">
      <c r="B13">
        <v>63.1</v>
      </c>
      <c r="C13">
        <f t="shared" si="0"/>
        <v>270.40000000000003</v>
      </c>
    </row>
    <row r="14" spans="1:3" x14ac:dyDescent="0.2">
      <c r="A14" t="s">
        <v>132</v>
      </c>
      <c r="B14">
        <v>63.5</v>
      </c>
      <c r="C14">
        <f t="shared" si="0"/>
        <v>270.8</v>
      </c>
    </row>
    <row r="15" spans="1:3" x14ac:dyDescent="0.2">
      <c r="B15">
        <v>68</v>
      </c>
      <c r="C15">
        <f t="shared" si="0"/>
        <v>275.3</v>
      </c>
    </row>
    <row r="16" spans="1:3" x14ac:dyDescent="0.2">
      <c r="B16">
        <v>68.5</v>
      </c>
      <c r="C16">
        <f t="shared" si="0"/>
        <v>275.8</v>
      </c>
    </row>
    <row r="17" spans="1:3" x14ac:dyDescent="0.2">
      <c r="B17">
        <v>78</v>
      </c>
      <c r="C17">
        <f t="shared" si="0"/>
        <v>285.3</v>
      </c>
    </row>
    <row r="18" spans="1:3" x14ac:dyDescent="0.2">
      <c r="B18">
        <v>87.7</v>
      </c>
      <c r="C18">
        <f t="shared" si="0"/>
        <v>295</v>
      </c>
    </row>
    <row r="19" spans="1:3" x14ac:dyDescent="0.2">
      <c r="B19">
        <v>90.5</v>
      </c>
      <c r="C19">
        <f t="shared" si="0"/>
        <v>297.8</v>
      </c>
    </row>
    <row r="20" spans="1:3" x14ac:dyDescent="0.2">
      <c r="B20">
        <v>92.1</v>
      </c>
      <c r="C20">
        <f t="shared" si="0"/>
        <v>299.39999999999998</v>
      </c>
    </row>
    <row r="21" spans="1:3" x14ac:dyDescent="0.2">
      <c r="A21" t="s">
        <v>133</v>
      </c>
      <c r="B21">
        <v>93.3</v>
      </c>
      <c r="C21">
        <f t="shared" si="0"/>
        <v>300.60000000000002</v>
      </c>
    </row>
    <row r="22" spans="1:3" x14ac:dyDescent="0.2">
      <c r="B22">
        <v>101.6</v>
      </c>
      <c r="C22">
        <f t="shared" si="0"/>
        <v>308.89999999999998</v>
      </c>
    </row>
    <row r="23" spans="1:3" x14ac:dyDescent="0.2">
      <c r="B23">
        <v>101.7</v>
      </c>
      <c r="C23">
        <f t="shared" si="0"/>
        <v>309</v>
      </c>
    </row>
    <row r="24" spans="1:3" x14ac:dyDescent="0.2">
      <c r="B24">
        <v>107.9</v>
      </c>
      <c r="C24">
        <f t="shared" si="0"/>
        <v>315.20000000000005</v>
      </c>
    </row>
    <row r="25" spans="1:3" x14ac:dyDescent="0.2">
      <c r="B25">
        <v>109.5</v>
      </c>
      <c r="C25">
        <f t="shared" si="0"/>
        <v>316.8</v>
      </c>
    </row>
    <row r="26" spans="1:3" x14ac:dyDescent="0.2">
      <c r="B26">
        <v>109.8</v>
      </c>
      <c r="C26">
        <f t="shared" si="0"/>
        <v>317.10000000000002</v>
      </c>
    </row>
    <row r="27" spans="1:3" x14ac:dyDescent="0.2">
      <c r="B27">
        <v>122.7</v>
      </c>
      <c r="C27">
        <f t="shared" si="0"/>
        <v>330</v>
      </c>
    </row>
    <row r="28" spans="1:3" x14ac:dyDescent="0.2">
      <c r="A28" t="s">
        <v>134</v>
      </c>
      <c r="B28">
        <v>126.9</v>
      </c>
      <c r="C28">
        <f t="shared" si="0"/>
        <v>334.20000000000005</v>
      </c>
    </row>
    <row r="29" spans="1:3" x14ac:dyDescent="0.2">
      <c r="B29">
        <v>135.80000000000001</v>
      </c>
      <c r="C29">
        <f t="shared" si="0"/>
        <v>343.1</v>
      </c>
    </row>
    <row r="30" spans="1:3" x14ac:dyDescent="0.2">
      <c r="B30">
        <v>140</v>
      </c>
      <c r="C30">
        <f t="shared" si="0"/>
        <v>347.3</v>
      </c>
    </row>
    <row r="31" spans="1:3" x14ac:dyDescent="0.2">
      <c r="B31">
        <v>140.6</v>
      </c>
      <c r="C31">
        <f t="shared" si="0"/>
        <v>347.9</v>
      </c>
    </row>
    <row r="32" spans="1:3" x14ac:dyDescent="0.2">
      <c r="B32">
        <v>140.80000000000001</v>
      </c>
      <c r="C32">
        <f t="shared" si="0"/>
        <v>348.1</v>
      </c>
    </row>
    <row r="33" spans="1:3" x14ac:dyDescent="0.2">
      <c r="B33">
        <v>146.6</v>
      </c>
      <c r="C33">
        <f t="shared" si="0"/>
        <v>353.9</v>
      </c>
    </row>
    <row r="34" spans="1:3" x14ac:dyDescent="0.2">
      <c r="B34">
        <v>147.30000000000001</v>
      </c>
      <c r="C34">
        <f t="shared" si="0"/>
        <v>354.6</v>
      </c>
    </row>
    <row r="35" spans="1:3" x14ac:dyDescent="0.2">
      <c r="B35">
        <v>151.1</v>
      </c>
      <c r="C35">
        <f t="shared" si="0"/>
        <v>358.4</v>
      </c>
    </row>
    <row r="36" spans="1:3" x14ac:dyDescent="0.2">
      <c r="B36">
        <v>153.1</v>
      </c>
      <c r="C36">
        <f t="shared" si="0"/>
        <v>360.4</v>
      </c>
    </row>
    <row r="37" spans="1:3" x14ac:dyDescent="0.2">
      <c r="B37">
        <v>153.80000000000001</v>
      </c>
      <c r="C37">
        <f t="shared" si="0"/>
        <v>361.1</v>
      </c>
    </row>
    <row r="38" spans="1:3" x14ac:dyDescent="0.2">
      <c r="B38">
        <v>154.30000000000001</v>
      </c>
      <c r="C38">
        <f t="shared" si="0"/>
        <v>361.6</v>
      </c>
    </row>
    <row r="39" spans="1:3" x14ac:dyDescent="0.2">
      <c r="B39">
        <v>154.6</v>
      </c>
      <c r="C39">
        <f t="shared" si="0"/>
        <v>361.9</v>
      </c>
    </row>
    <row r="40" spans="1:3" x14ac:dyDescent="0.2">
      <c r="B40">
        <v>156.1</v>
      </c>
      <c r="C40">
        <f t="shared" si="0"/>
        <v>363.4</v>
      </c>
    </row>
    <row r="41" spans="1:3" x14ac:dyDescent="0.2">
      <c r="B41">
        <v>167</v>
      </c>
      <c r="C41">
        <f t="shared" si="0"/>
        <v>374.3</v>
      </c>
    </row>
    <row r="42" spans="1:3" x14ac:dyDescent="0.2">
      <c r="B42">
        <v>169.2</v>
      </c>
      <c r="C42">
        <f t="shared" si="0"/>
        <v>376.5</v>
      </c>
    </row>
    <row r="43" spans="1:3" x14ac:dyDescent="0.2">
      <c r="A43" t="s">
        <v>135</v>
      </c>
      <c r="B43">
        <v>169.4</v>
      </c>
      <c r="C43">
        <f t="shared" si="0"/>
        <v>376.70000000000005</v>
      </c>
    </row>
    <row r="44" spans="1:3" x14ac:dyDescent="0.2">
      <c r="B44">
        <v>169.7</v>
      </c>
      <c r="C44">
        <f t="shared" si="0"/>
        <v>377</v>
      </c>
    </row>
    <row r="45" spans="1:3" x14ac:dyDescent="0.2">
      <c r="B45">
        <v>170.8</v>
      </c>
      <c r="C45">
        <f t="shared" si="0"/>
        <v>378.1</v>
      </c>
    </row>
    <row r="46" spans="1:3" x14ac:dyDescent="0.2">
      <c r="B46">
        <v>172.3</v>
      </c>
      <c r="C46">
        <f t="shared" si="0"/>
        <v>379.6</v>
      </c>
    </row>
    <row r="47" spans="1:3" x14ac:dyDescent="0.2">
      <c r="A47" t="s">
        <v>137</v>
      </c>
      <c r="B47">
        <v>194.7</v>
      </c>
      <c r="C47">
        <f t="shared" si="0"/>
        <v>402</v>
      </c>
    </row>
    <row r="48" spans="1:3" x14ac:dyDescent="0.2">
      <c r="B48">
        <v>19.5</v>
      </c>
      <c r="C48">
        <f t="shared" ref="C48:C68" si="1">C$47+B48</f>
        <v>421.5</v>
      </c>
    </row>
    <row r="49" spans="1:3" x14ac:dyDescent="0.2">
      <c r="A49" t="s">
        <v>138</v>
      </c>
      <c r="B49">
        <v>29.3</v>
      </c>
      <c r="C49">
        <f t="shared" si="1"/>
        <v>431.3</v>
      </c>
    </row>
    <row r="50" spans="1:3" x14ac:dyDescent="0.2">
      <c r="B50">
        <v>48.7</v>
      </c>
      <c r="C50">
        <f t="shared" si="1"/>
        <v>450.7</v>
      </c>
    </row>
    <row r="51" spans="1:3" x14ac:dyDescent="0.2">
      <c r="A51" t="s">
        <v>139</v>
      </c>
      <c r="B51">
        <v>66.8</v>
      </c>
      <c r="C51">
        <f t="shared" si="1"/>
        <v>468.8</v>
      </c>
    </row>
    <row r="52" spans="1:3" x14ac:dyDescent="0.2">
      <c r="B52">
        <v>82.6</v>
      </c>
      <c r="C52">
        <f t="shared" si="1"/>
        <v>484.6</v>
      </c>
    </row>
    <row r="53" spans="1:3" x14ac:dyDescent="0.2">
      <c r="B53">
        <v>83</v>
      </c>
      <c r="C53">
        <f t="shared" si="1"/>
        <v>485</v>
      </c>
    </row>
    <row r="54" spans="1:3" x14ac:dyDescent="0.2">
      <c r="B54">
        <v>85.1</v>
      </c>
      <c r="C54">
        <f t="shared" si="1"/>
        <v>487.1</v>
      </c>
    </row>
    <row r="55" spans="1:3" x14ac:dyDescent="0.2">
      <c r="B55">
        <v>89.1</v>
      </c>
      <c r="C55">
        <f t="shared" si="1"/>
        <v>491.1</v>
      </c>
    </row>
    <row r="56" spans="1:3" x14ac:dyDescent="0.2">
      <c r="B56">
        <v>91.7</v>
      </c>
      <c r="C56">
        <f t="shared" si="1"/>
        <v>493.7</v>
      </c>
    </row>
    <row r="57" spans="1:3" x14ac:dyDescent="0.2">
      <c r="B57">
        <v>110.8</v>
      </c>
      <c r="C57">
        <f t="shared" si="1"/>
        <v>512.79999999999995</v>
      </c>
    </row>
    <row r="58" spans="1:3" x14ac:dyDescent="0.2">
      <c r="B58">
        <v>116.3</v>
      </c>
      <c r="C58">
        <f t="shared" si="1"/>
        <v>518.29999999999995</v>
      </c>
    </row>
    <row r="59" spans="1:3" x14ac:dyDescent="0.2">
      <c r="A59" t="s">
        <v>140</v>
      </c>
      <c r="B59">
        <v>119.6</v>
      </c>
      <c r="C59">
        <f t="shared" si="1"/>
        <v>521.6</v>
      </c>
    </row>
    <row r="60" spans="1:3" x14ac:dyDescent="0.2">
      <c r="B60">
        <v>147.1</v>
      </c>
      <c r="C60">
        <f t="shared" si="1"/>
        <v>549.1</v>
      </c>
    </row>
    <row r="61" spans="1:3" x14ac:dyDescent="0.2">
      <c r="B61">
        <v>155.30000000000001</v>
      </c>
      <c r="C61">
        <f t="shared" si="1"/>
        <v>557.29999999999995</v>
      </c>
    </row>
    <row r="62" spans="1:3" x14ac:dyDescent="0.2">
      <c r="A62" t="s">
        <v>141</v>
      </c>
      <c r="B62">
        <v>159</v>
      </c>
      <c r="C62">
        <f t="shared" si="1"/>
        <v>561</v>
      </c>
    </row>
    <row r="63" spans="1:3" x14ac:dyDescent="0.2">
      <c r="B63">
        <v>188.1</v>
      </c>
      <c r="C63">
        <f t="shared" si="1"/>
        <v>590.1</v>
      </c>
    </row>
    <row r="64" spans="1:3" x14ac:dyDescent="0.2">
      <c r="B64">
        <v>190.3</v>
      </c>
      <c r="C64">
        <f t="shared" si="1"/>
        <v>592.29999999999995</v>
      </c>
    </row>
    <row r="65" spans="1:3" x14ac:dyDescent="0.2">
      <c r="B65">
        <v>191.3</v>
      </c>
      <c r="C65">
        <f t="shared" si="1"/>
        <v>593.29999999999995</v>
      </c>
    </row>
    <row r="66" spans="1:3" x14ac:dyDescent="0.2">
      <c r="B66">
        <v>193.7</v>
      </c>
      <c r="C66">
        <f t="shared" si="1"/>
        <v>595.70000000000005</v>
      </c>
    </row>
    <row r="67" spans="1:3" x14ac:dyDescent="0.2">
      <c r="B67">
        <v>196.5</v>
      </c>
      <c r="C67">
        <f t="shared" si="1"/>
        <v>598.5</v>
      </c>
    </row>
    <row r="68" spans="1:3" x14ac:dyDescent="0.2">
      <c r="A68" t="s">
        <v>142</v>
      </c>
      <c r="B68">
        <v>202.9</v>
      </c>
      <c r="C68">
        <f t="shared" si="1"/>
        <v>604.9</v>
      </c>
    </row>
  </sheetData>
  <phoneticPr fontId="1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キューシート計算用</vt:lpstr>
      <vt:lpstr>キューシート公開用</vt:lpstr>
      <vt:lpstr>コマ図</vt:lpstr>
      <vt:lpstr>Sheet3</vt:lpstr>
      <vt:lpstr>キューシート計算用!Print_Area</vt:lpstr>
      <vt:lpstr>キューシート公開用!Print_Area</vt:lpstr>
      <vt:lpstr>コマ図!Print_Area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2024-06-04T17:12:24Z</dcterms:modified>
</cp:coreProperties>
</file>